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rfo-my.sharepoint.com/personal/christine_kihl_dfo_no/Documents/"/>
    </mc:Choice>
  </mc:AlternateContent>
  <xr:revisionPtr revIDLastSave="0" documentId="8_{953D9BFA-EBD8-4BA1-A366-BC328403B781}" xr6:coauthVersionLast="47" xr6:coauthVersionMax="47" xr10:uidLastSave="{00000000-0000-0000-0000-000000000000}"/>
  <bookViews>
    <workbookView xWindow="-110" yWindow="-110" windowWidth="19420" windowHeight="10420" tabRatio="734" xr2:uid="{00000000-000D-0000-FFFF-FFFF00000000}"/>
  </bookViews>
  <sheets>
    <sheet name="INFO" sheetId="16" r:id="rId1"/>
    <sheet name="EVALUERING KJØRETØYRAPPORTERING" sheetId="15" r:id="rId2"/>
    <sheet name="INNDATA OG UTREGNING" sheetId="1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5" l="1"/>
  <c r="C7" i="15"/>
  <c r="C5" i="15" l="1"/>
  <c r="C31" i="13" l="1"/>
  <c r="C26" i="13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C55" i="13"/>
  <c r="C51" i="13" l="1"/>
  <c r="C50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5" i="13"/>
  <c r="I9" i="13"/>
  <c r="I10" i="13"/>
  <c r="I11" i="13"/>
  <c r="I12" i="13"/>
  <c r="I13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C30" i="13"/>
  <c r="C29" i="13"/>
  <c r="C28" i="13"/>
  <c r="C27" i="13"/>
  <c r="E128" i="15"/>
  <c r="F31" i="15" s="1"/>
  <c r="F18" i="15"/>
  <c r="G18" i="15"/>
  <c r="H18" i="15"/>
  <c r="E23" i="15"/>
  <c r="F29" i="15" l="1"/>
  <c r="I6" i="13" s="1"/>
  <c r="F30" i="15"/>
  <c r="I7" i="13" s="1"/>
  <c r="F28" i="15"/>
  <c r="I5" i="13" s="1"/>
  <c r="F23" i="15"/>
  <c r="C56" i="13"/>
  <c r="H23" i="15"/>
  <c r="C58" i="13"/>
  <c r="G23" i="15"/>
  <c r="C57" i="13"/>
  <c r="C6" i="15"/>
  <c r="I8" i="13"/>
  <c r="C32" i="13"/>
  <c r="I14" i="13"/>
  <c r="G4" i="15" l="1"/>
  <c r="I105" i="13"/>
  <c r="F128" i="15"/>
  <c r="K6" i="13" l="1"/>
  <c r="K7" i="13"/>
  <c r="K8" i="13"/>
  <c r="K9" i="13"/>
  <c r="K10" i="13"/>
  <c r="K11" i="13"/>
  <c r="K12" i="13"/>
  <c r="K13" i="13"/>
  <c r="K14" i="13"/>
  <c r="K15" i="13"/>
  <c r="K16" i="13"/>
  <c r="K18" i="13"/>
  <c r="K19" i="13"/>
  <c r="K20" i="13"/>
  <c r="K21" i="13"/>
  <c r="K22" i="13"/>
  <c r="K23" i="13"/>
  <c r="K24" i="13"/>
  <c r="K26" i="13"/>
  <c r="K27" i="13"/>
  <c r="K28" i="13"/>
  <c r="K29" i="13"/>
  <c r="K30" i="13"/>
  <c r="K31" i="13"/>
  <c r="K32" i="13"/>
  <c r="K34" i="13"/>
  <c r="K35" i="13"/>
  <c r="K36" i="13"/>
  <c r="K37" i="13"/>
  <c r="K38" i="13"/>
  <c r="K39" i="13"/>
  <c r="K40" i="13"/>
  <c r="K42" i="13"/>
  <c r="K43" i="13"/>
  <c r="K44" i="13"/>
  <c r="K45" i="13"/>
  <c r="K46" i="13"/>
  <c r="K47" i="13"/>
  <c r="K48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2" i="13"/>
  <c r="K83" i="13"/>
  <c r="K84" i="13"/>
  <c r="K85" i="13"/>
  <c r="K86" i="13"/>
  <c r="K87" i="13"/>
  <c r="K88" i="13"/>
  <c r="K90" i="13"/>
  <c r="K91" i="13"/>
  <c r="K92" i="13"/>
  <c r="K93" i="13"/>
  <c r="K94" i="13"/>
  <c r="K95" i="13"/>
  <c r="K96" i="13"/>
  <c r="K98" i="13"/>
  <c r="K99" i="13"/>
  <c r="K100" i="13"/>
  <c r="K101" i="13"/>
  <c r="K102" i="13"/>
  <c r="K103" i="13"/>
  <c r="K104" i="13"/>
  <c r="J54" i="13"/>
  <c r="J55" i="13"/>
  <c r="J75" i="13" l="1"/>
  <c r="L75" i="13" s="1"/>
  <c r="K89" i="13"/>
  <c r="M89" i="13" s="1"/>
  <c r="K81" i="13"/>
  <c r="M81" i="13" s="1"/>
  <c r="K41" i="13"/>
  <c r="M41" i="13" s="1"/>
  <c r="K97" i="13"/>
  <c r="M97" i="13" s="1"/>
  <c r="K33" i="13"/>
  <c r="M33" i="13" s="1"/>
  <c r="K25" i="13"/>
  <c r="M25" i="13" s="1"/>
  <c r="J5" i="13"/>
  <c r="K5" i="13"/>
  <c r="M5" i="13" s="1"/>
  <c r="K49" i="13"/>
  <c r="M49" i="13" s="1"/>
  <c r="K17" i="13"/>
  <c r="M17" i="13" s="1"/>
  <c r="M9" i="13"/>
  <c r="J66" i="13"/>
  <c r="L66" i="13" s="1"/>
  <c r="J63" i="13"/>
  <c r="L63" i="13" s="1"/>
  <c r="J76" i="13"/>
  <c r="L76" i="13" s="1"/>
  <c r="M65" i="13"/>
  <c r="M73" i="13"/>
  <c r="M57" i="13"/>
  <c r="J62" i="13"/>
  <c r="L62" i="13" s="1"/>
  <c r="J90" i="13"/>
  <c r="L90" i="13" s="1"/>
  <c r="J74" i="13"/>
  <c r="L74" i="13" s="1"/>
  <c r="J71" i="13"/>
  <c r="L71" i="13" s="1"/>
  <c r="J45" i="13"/>
  <c r="L45" i="13" s="1"/>
  <c r="J29" i="13"/>
  <c r="L29" i="13" s="1"/>
  <c r="J21" i="13"/>
  <c r="L21" i="13" s="1"/>
  <c r="J91" i="13"/>
  <c r="L91" i="13" s="1"/>
  <c r="J85" i="13"/>
  <c r="L85" i="13" s="1"/>
  <c r="J101" i="13"/>
  <c r="L101" i="13" s="1"/>
  <c r="J61" i="13"/>
  <c r="L61" i="13" s="1"/>
  <c r="J16" i="13"/>
  <c r="L16" i="13" s="1"/>
  <c r="J93" i="13"/>
  <c r="L93" i="13" s="1"/>
  <c r="J72" i="13"/>
  <c r="L72" i="13" s="1"/>
  <c r="J13" i="13"/>
  <c r="L13" i="13" s="1"/>
  <c r="J69" i="13"/>
  <c r="L69" i="13" s="1"/>
  <c r="J53" i="13"/>
  <c r="L53" i="13" s="1"/>
  <c r="J77" i="13"/>
  <c r="L77" i="13" s="1"/>
  <c r="J64" i="13"/>
  <c r="L64" i="13" s="1"/>
  <c r="J37" i="13"/>
  <c r="L37" i="13" s="1"/>
  <c r="J44" i="13"/>
  <c r="L44" i="13" s="1"/>
  <c r="J28" i="13"/>
  <c r="L28" i="13" s="1"/>
  <c r="J43" i="13"/>
  <c r="L43" i="13" s="1"/>
  <c r="J27" i="13"/>
  <c r="L27" i="13" s="1"/>
  <c r="J12" i="13"/>
  <c r="L12" i="13" s="1"/>
  <c r="J100" i="13"/>
  <c r="L100" i="13" s="1"/>
  <c r="J84" i="13"/>
  <c r="L84" i="13" s="1"/>
  <c r="J52" i="13"/>
  <c r="L52" i="13" s="1"/>
  <c r="J42" i="13"/>
  <c r="L42" i="13" s="1"/>
  <c r="J26" i="13"/>
  <c r="L26" i="13" s="1"/>
  <c r="J11" i="13"/>
  <c r="L11" i="13" s="1"/>
  <c r="J99" i="13"/>
  <c r="L99" i="13" s="1"/>
  <c r="J83" i="13"/>
  <c r="L83" i="13" s="1"/>
  <c r="J51" i="13"/>
  <c r="L51" i="13" s="1"/>
  <c r="J10" i="13"/>
  <c r="L10" i="13" s="1"/>
  <c r="J98" i="13"/>
  <c r="L98" i="13" s="1"/>
  <c r="J82" i="13"/>
  <c r="L82" i="13" s="1"/>
  <c r="J60" i="13"/>
  <c r="L60" i="13" s="1"/>
  <c r="J50" i="13"/>
  <c r="L50" i="13" s="1"/>
  <c r="J36" i="13"/>
  <c r="L36" i="13" s="1"/>
  <c r="J20" i="13"/>
  <c r="L20" i="13" s="1"/>
  <c r="J8" i="13"/>
  <c r="L8" i="13" s="1"/>
  <c r="J80" i="13"/>
  <c r="L80" i="13" s="1"/>
  <c r="J68" i="13"/>
  <c r="L68" i="13" s="1"/>
  <c r="J59" i="13"/>
  <c r="L59" i="13" s="1"/>
  <c r="J47" i="13"/>
  <c r="L47" i="13" s="1"/>
  <c r="J35" i="13"/>
  <c r="L35" i="13" s="1"/>
  <c r="J19" i="13"/>
  <c r="L19" i="13" s="1"/>
  <c r="J7" i="13"/>
  <c r="L7" i="13" s="1"/>
  <c r="M102" i="13"/>
  <c r="M94" i="13"/>
  <c r="M86" i="13"/>
  <c r="M78" i="13"/>
  <c r="M70" i="13"/>
  <c r="M62" i="13"/>
  <c r="M54" i="13"/>
  <c r="M46" i="13"/>
  <c r="M38" i="13"/>
  <c r="M30" i="13"/>
  <c r="M22" i="13"/>
  <c r="M14" i="13"/>
  <c r="M6" i="13"/>
  <c r="J92" i="13"/>
  <c r="L92" i="13" s="1"/>
  <c r="J67" i="13"/>
  <c r="L67" i="13" s="1"/>
  <c r="J58" i="13"/>
  <c r="L58" i="13" s="1"/>
  <c r="J46" i="13"/>
  <c r="L46" i="13" s="1"/>
  <c r="J34" i="13"/>
  <c r="L34" i="13" s="1"/>
  <c r="J18" i="13"/>
  <c r="L18" i="13" s="1"/>
  <c r="J102" i="13"/>
  <c r="L102" i="13" s="1"/>
  <c r="J56" i="13"/>
  <c r="L56" i="13" s="1"/>
  <c r="J38" i="13"/>
  <c r="L38" i="13" s="1"/>
  <c r="J88" i="13"/>
  <c r="L88" i="13" s="1"/>
  <c r="J79" i="13"/>
  <c r="L79" i="13" s="1"/>
  <c r="J70" i="13"/>
  <c r="L70" i="13" s="1"/>
  <c r="J24" i="13"/>
  <c r="L24" i="13" s="1"/>
  <c r="J15" i="13"/>
  <c r="L15" i="13" s="1"/>
  <c r="J96" i="13"/>
  <c r="L96" i="13" s="1"/>
  <c r="J87" i="13"/>
  <c r="L87" i="13" s="1"/>
  <c r="J78" i="13"/>
  <c r="L78" i="13" s="1"/>
  <c r="J32" i="13"/>
  <c r="L32" i="13" s="1"/>
  <c r="J23" i="13"/>
  <c r="L23" i="13" s="1"/>
  <c r="J14" i="13"/>
  <c r="L14" i="13" s="1"/>
  <c r="M100" i="13"/>
  <c r="M92" i="13"/>
  <c r="M84" i="13"/>
  <c r="M76" i="13"/>
  <c r="M68" i="13"/>
  <c r="M60" i="13"/>
  <c r="M52" i="13"/>
  <c r="M44" i="13"/>
  <c r="M36" i="13"/>
  <c r="M28" i="13"/>
  <c r="M20" i="13"/>
  <c r="M12" i="13"/>
  <c r="J104" i="13"/>
  <c r="L104" i="13" s="1"/>
  <c r="J95" i="13"/>
  <c r="L95" i="13" s="1"/>
  <c r="J86" i="13"/>
  <c r="L86" i="13" s="1"/>
  <c r="J40" i="13"/>
  <c r="L40" i="13" s="1"/>
  <c r="J31" i="13"/>
  <c r="L31" i="13" s="1"/>
  <c r="J22" i="13"/>
  <c r="L22" i="13" s="1"/>
  <c r="J103" i="13"/>
  <c r="L103" i="13" s="1"/>
  <c r="J94" i="13"/>
  <c r="L94" i="13" s="1"/>
  <c r="J48" i="13"/>
  <c r="L48" i="13" s="1"/>
  <c r="J39" i="13"/>
  <c r="L39" i="13" s="1"/>
  <c r="J30" i="13"/>
  <c r="L30" i="13" s="1"/>
  <c r="J97" i="13"/>
  <c r="L97" i="13" s="1"/>
  <c r="J89" i="13"/>
  <c r="L89" i="13" s="1"/>
  <c r="J81" i="13"/>
  <c r="L81" i="13" s="1"/>
  <c r="J73" i="13"/>
  <c r="L73" i="13" s="1"/>
  <c r="J65" i="13"/>
  <c r="L65" i="13" s="1"/>
  <c r="J57" i="13"/>
  <c r="L57" i="13" s="1"/>
  <c r="J49" i="13"/>
  <c r="L49" i="13" s="1"/>
  <c r="J41" i="13"/>
  <c r="L41" i="13" s="1"/>
  <c r="J33" i="13"/>
  <c r="L33" i="13" s="1"/>
  <c r="J25" i="13"/>
  <c r="L25" i="13" s="1"/>
  <c r="J17" i="13"/>
  <c r="L17" i="13" s="1"/>
  <c r="J9" i="13"/>
  <c r="L9" i="13" s="1"/>
  <c r="M101" i="13"/>
  <c r="M93" i="13"/>
  <c r="M85" i="13"/>
  <c r="M77" i="13"/>
  <c r="M69" i="13"/>
  <c r="M61" i="13"/>
  <c r="M53" i="13"/>
  <c r="M45" i="13"/>
  <c r="M37" i="13"/>
  <c r="M29" i="13"/>
  <c r="M21" i="13"/>
  <c r="J6" i="13"/>
  <c r="L6" i="13" s="1"/>
  <c r="M99" i="13"/>
  <c r="M91" i="13"/>
  <c r="M83" i="13"/>
  <c r="M75" i="13"/>
  <c r="M67" i="13"/>
  <c r="M59" i="13"/>
  <c r="M51" i="13"/>
  <c r="M43" i="13"/>
  <c r="M35" i="13"/>
  <c r="M27" i="13"/>
  <c r="M19" i="13"/>
  <c r="M11" i="13"/>
  <c r="L55" i="13"/>
  <c r="M98" i="13"/>
  <c r="M90" i="13"/>
  <c r="M82" i="13"/>
  <c r="M74" i="13"/>
  <c r="M66" i="13"/>
  <c r="M58" i="13"/>
  <c r="M50" i="13"/>
  <c r="M42" i="13"/>
  <c r="M34" i="13"/>
  <c r="M26" i="13"/>
  <c r="M18" i="13"/>
  <c r="M10" i="13"/>
  <c r="M96" i="13"/>
  <c r="M80" i="13"/>
  <c r="M56" i="13"/>
  <c r="M40" i="13"/>
  <c r="M24" i="13"/>
  <c r="M104" i="13"/>
  <c r="M72" i="13"/>
  <c r="M88" i="13"/>
  <c r="M64" i="13"/>
  <c r="M48" i="13"/>
  <c r="M32" i="13"/>
  <c r="M16" i="13"/>
  <c r="L54" i="13"/>
  <c r="M103" i="13"/>
  <c r="M95" i="13"/>
  <c r="M87" i="13"/>
  <c r="M79" i="13"/>
  <c r="M71" i="13"/>
  <c r="M63" i="13"/>
  <c r="M55" i="13"/>
  <c r="M47" i="13"/>
  <c r="M39" i="13"/>
  <c r="M31" i="13"/>
  <c r="M23" i="13"/>
  <c r="M15" i="13"/>
  <c r="M13" i="13"/>
  <c r="M8" i="13"/>
  <c r="M7" i="13"/>
  <c r="H105" i="13"/>
  <c r="K105" i="13" l="1"/>
  <c r="M105" i="13"/>
  <c r="J105" i="13"/>
  <c r="L5" i="13"/>
  <c r="B20" i="13" l="1"/>
  <c r="C65" i="13" s="1"/>
  <c r="L105" i="13"/>
  <c r="B23" i="13" s="1"/>
  <c r="C62" i="13" s="1"/>
  <c r="C63" i="13" l="1"/>
  <c r="G6" i="15" s="1"/>
  <c r="G5" i="15"/>
  <c r="C66" i="13"/>
  <c r="C36" i="13"/>
  <c r="C37" i="13"/>
  <c r="C38" i="13"/>
  <c r="C39" i="13"/>
  <c r="C47" i="13"/>
  <c r="C46" i="13"/>
  <c r="C45" i="13"/>
  <c r="C44" i="13"/>
</calcChain>
</file>

<file path=xl/sharedStrings.xml><?xml version="1.0" encoding="utf-8"?>
<sst xmlns="http://schemas.openxmlformats.org/spreadsheetml/2006/main" count="91" uniqueCount="59">
  <si>
    <t>Første 6 måneder</t>
  </si>
  <si>
    <t>Registreringsnummer</t>
  </si>
  <si>
    <r>
      <t xml:space="preserve">Drivstoff </t>
    </r>
    <r>
      <rPr>
        <sz val="11"/>
        <color theme="0"/>
        <rFont val="Calibri"/>
        <family val="2"/>
        <scheme val="minor"/>
      </rPr>
      <t>(rullegardi)</t>
    </r>
  </si>
  <si>
    <t>Antall oppmøter</t>
  </si>
  <si>
    <t>Andel oppmøter i prosent</t>
  </si>
  <si>
    <t>Totalt</t>
  </si>
  <si>
    <t>I denne fanen er utrengingene. Ingenting her trenger å endres.</t>
  </si>
  <si>
    <t>INPUT - LA STÅ</t>
  </si>
  <si>
    <t>Nr</t>
  </si>
  <si>
    <t>Drivstoff</t>
  </si>
  <si>
    <t>El/hy/biogass-kjøretøy</t>
  </si>
  <si>
    <t>Annet kjøretøy</t>
  </si>
  <si>
    <t>Antall oppmøter el/hybiogass</t>
  </si>
  <si>
    <t>Antall oppmøter andre kjøretøy</t>
  </si>
  <si>
    <t>Drivstoffteknologier</t>
  </si>
  <si>
    <t>Batterielektrisk / Hydrogen</t>
  </si>
  <si>
    <t>Biogass</t>
  </si>
  <si>
    <t>HVO / Biodiesel / Bioetanol</t>
  </si>
  <si>
    <t>Hybrid (elektristet og fossilt)</t>
  </si>
  <si>
    <t>Diesel / Bensin / Naturgass</t>
  </si>
  <si>
    <t>Tidsintervall</t>
  </si>
  <si>
    <t>Første kontraktsår</t>
  </si>
  <si>
    <t>Andre kontraktsår</t>
  </si>
  <si>
    <t>Tredje kontraktsår</t>
  </si>
  <si>
    <t>Fjerde kontraktsår</t>
  </si>
  <si>
    <t>Annet</t>
  </si>
  <si>
    <t>Andel el / hy / biogass</t>
  </si>
  <si>
    <t>Andel oppmøter el/hy/biogass</t>
  </si>
  <si>
    <t>SUM (skal bli 100 i hver kolonne):</t>
  </si>
  <si>
    <t>Batterielektrisk / hydrogen</t>
  </si>
  <si>
    <t>-</t>
  </si>
  <si>
    <t>Elektrisitet, hydrogen eller biogass</t>
  </si>
  <si>
    <t>Poeng 
0-10</t>
  </si>
  <si>
    <t>Drivstoffteknologi</t>
  </si>
  <si>
    <t>Avvik andel kjøretøy</t>
  </si>
  <si>
    <t>Andel oppmøter</t>
  </si>
  <si>
    <t>Andel kjøretøy i prosent</t>
  </si>
  <si>
    <r>
      <t xml:space="preserve">Velg periode denne rapporteringen gjelder for </t>
    </r>
    <r>
      <rPr>
        <sz val="11"/>
        <color theme="0"/>
        <rFont val="Calibri"/>
        <family val="2"/>
        <scheme val="minor"/>
      </rPr>
      <t>(velg fra rullegardin):</t>
    </r>
  </si>
  <si>
    <t>SUM</t>
  </si>
  <si>
    <t>3: Kopier inn leverandørens kjøretøyrapportering i cellene under. Bruk "Lim inn verdier" ved kopiering.</t>
  </si>
  <si>
    <t>Resultat</t>
  </si>
  <si>
    <t>Forpliktet bruk av el/hy/biogass</t>
  </si>
  <si>
    <t>Alternativ tekst</t>
  </si>
  <si>
    <t>Prosent avvik fra tilbud (oppmøter)</t>
  </si>
  <si>
    <t>Prosent avvik fra tilbud (antall)</t>
  </si>
  <si>
    <r>
      <rPr>
        <b/>
        <sz val="11"/>
        <color theme="0"/>
        <rFont val="Calibri"/>
        <family val="2"/>
        <scheme val="minor"/>
      </rPr>
      <t>Velg parameter det er satt krav til</t>
    </r>
    <r>
      <rPr>
        <sz val="11"/>
        <color theme="0"/>
        <rFont val="Calibri"/>
        <family val="2"/>
        <scheme val="minor"/>
      </rPr>
      <t xml:space="preserve"> (velg fra rullegardin):</t>
    </r>
  </si>
  <si>
    <t>Rapporteringstidspunkter</t>
  </si>
  <si>
    <t>Avviksutregning</t>
  </si>
  <si>
    <t xml:space="preserve">1: Velg riktig tidsperiode </t>
  </si>
  <si>
    <t>Kommentar / tilleggsopplysninger</t>
  </si>
  <si>
    <r>
      <t xml:space="preserve">Første kontraktsår:
Andel </t>
    </r>
    <r>
      <rPr>
        <b/>
        <sz val="11"/>
        <color rgb="FFFF0000"/>
        <rFont val="Calibri"/>
        <family val="2"/>
        <scheme val="minor"/>
      </rPr>
      <t>oppmøter/oppdrag</t>
    </r>
    <r>
      <rPr>
        <b/>
        <sz val="11"/>
        <color theme="1"/>
        <rFont val="Calibri"/>
        <family val="2"/>
        <scheme val="minor"/>
      </rPr>
      <t xml:space="preserve"> i prosent</t>
    </r>
  </si>
  <si>
    <r>
      <t xml:space="preserve">Andre kontraktsår:
Andel </t>
    </r>
    <r>
      <rPr>
        <b/>
        <sz val="11"/>
        <color rgb="FFFF0000"/>
        <rFont val="Calibri"/>
        <family val="2"/>
        <scheme val="minor"/>
      </rPr>
      <t>oppmøter/oppdrag</t>
    </r>
    <r>
      <rPr>
        <b/>
        <sz val="11"/>
        <color theme="1"/>
        <rFont val="Calibri"/>
        <family val="2"/>
        <scheme val="minor"/>
      </rPr>
      <t xml:space="preserve"> i prosent</t>
    </r>
  </si>
  <si>
    <r>
      <t xml:space="preserve">Tredje kontraktsår:
Andel </t>
    </r>
    <r>
      <rPr>
        <b/>
        <sz val="11"/>
        <color rgb="FFFF0000"/>
        <rFont val="Calibri"/>
        <family val="2"/>
        <scheme val="minor"/>
      </rPr>
      <t>oppmøter/oppdrag</t>
    </r>
    <r>
      <rPr>
        <b/>
        <sz val="11"/>
        <color theme="1"/>
        <rFont val="Calibri"/>
        <family val="2"/>
        <scheme val="minor"/>
      </rPr>
      <t xml:space="preserve"> i prosent</t>
    </r>
  </si>
  <si>
    <r>
      <t xml:space="preserve">Fjerde kontraktsår:
Andel </t>
    </r>
    <r>
      <rPr>
        <b/>
        <sz val="11"/>
        <color rgb="FFFF0000"/>
        <rFont val="Calibri"/>
        <family val="2"/>
        <scheme val="minor"/>
      </rPr>
      <t>oppmøter/oppdrag</t>
    </r>
    <r>
      <rPr>
        <b/>
        <sz val="11"/>
        <color theme="1"/>
        <rFont val="Calibri"/>
        <family val="2"/>
        <scheme val="minor"/>
      </rPr>
      <t xml:space="preserve"> i prosent</t>
    </r>
  </si>
  <si>
    <t>Diesel / Bensin / Naturgass / Hybrid</t>
  </si>
  <si>
    <t>2: Kopier inn leverandørens tilbud i cellene under. Bruk "Lim inn verdier" ved kopiering.</t>
  </si>
  <si>
    <t>Andel oppmøter/oppdrag</t>
  </si>
  <si>
    <t>Antall oppmøter/oppdrag</t>
  </si>
  <si>
    <t>Minimumskrav. Sett samme nivå som i konkurransen.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</si>
</sst>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Oslo Sans Office"/>
    </font>
    <font>
      <u/>
      <sz val="10"/>
      <color theme="10"/>
      <name val="Oslo Sans Office"/>
    </font>
    <font>
      <i/>
      <sz val="11"/>
      <color theme="1"/>
      <name val="Oslo Sans Office"/>
    </font>
    <font>
      <b/>
      <sz val="11"/>
      <color theme="0" tint="-4.9989318521683403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/>
    </xf>
    <xf numFmtId="164" fontId="0" fillId="0" borderId="1" xfId="0" applyNumberFormat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3" borderId="0" xfId="0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164" fontId="0" fillId="0" borderId="0" xfId="0" applyNumberFormat="1" applyFill="1" applyBorder="1" applyAlignment="1">
      <alignment horizontal="center"/>
    </xf>
    <xf numFmtId="0" fontId="1" fillId="6" borderId="4" xfId="0" applyFont="1" applyFill="1" applyBorder="1"/>
    <xf numFmtId="0" fontId="2" fillId="3" borderId="4" xfId="0" applyFont="1" applyFill="1" applyBorder="1"/>
    <xf numFmtId="0" fontId="0" fillId="3" borderId="6" xfId="0" applyFill="1" applyBorder="1"/>
    <xf numFmtId="0" fontId="0" fillId="3" borderId="11" xfId="0" applyFill="1" applyBorder="1"/>
    <xf numFmtId="1" fontId="0" fillId="3" borderId="1" xfId="0" applyNumberFormat="1" applyFill="1" applyBorder="1" applyAlignment="1">
      <alignment horizontal="center"/>
    </xf>
    <xf numFmtId="164" fontId="0" fillId="0" borderId="0" xfId="0" applyNumberFormat="1" applyFill="1" applyBorder="1"/>
    <xf numFmtId="164" fontId="2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 vertical="top"/>
    </xf>
    <xf numFmtId="0" fontId="1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8" borderId="7" xfId="0" applyNumberFormat="1" applyFont="1" applyFill="1" applyBorder="1" applyAlignment="1">
      <alignment horizontal="center"/>
    </xf>
    <xf numFmtId="0" fontId="0" fillId="3" borderId="2" xfId="0" applyFill="1" applyBorder="1" applyAlignment="1" applyProtection="1">
      <alignment horizontal="left" vertical="top" wrapText="1"/>
      <protection locked="0"/>
    </xf>
    <xf numFmtId="164" fontId="0" fillId="3" borderId="9" xfId="0" applyNumberFormat="1" applyFill="1" applyBorder="1" applyAlignment="1">
      <alignment horizontal="center" vertical="top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right"/>
    </xf>
    <xf numFmtId="164" fontId="0" fillId="0" borderId="5" xfId="0" applyNumberFormat="1" applyFill="1" applyBorder="1" applyAlignment="1">
      <alignment horizontal="center" vertical="top"/>
    </xf>
    <xf numFmtId="164" fontId="0" fillId="0" borderId="3" xfId="0" applyNumberFormat="1" applyFill="1" applyBorder="1" applyAlignment="1">
      <alignment horizontal="center" vertical="top"/>
    </xf>
    <xf numFmtId="164" fontId="0" fillId="0" borderId="7" xfId="0" applyNumberForma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2" fillId="8" borderId="6" xfId="0" applyFont="1" applyFill="1" applyBorder="1" applyAlignment="1"/>
    <xf numFmtId="0" fontId="2" fillId="8" borderId="0" xfId="0" applyFont="1" applyFill="1" applyBorder="1" applyAlignment="1"/>
    <xf numFmtId="0" fontId="1" fillId="0" borderId="6" xfId="0" applyFont="1" applyFill="1" applyBorder="1" applyAlignment="1">
      <alignment horizontal="right"/>
    </xf>
    <xf numFmtId="0" fontId="11" fillId="0" borderId="4" xfId="0" applyFont="1" applyBorder="1"/>
    <xf numFmtId="0" fontId="9" fillId="2" borderId="2" xfId="0" applyFont="1" applyFill="1" applyBorder="1" applyAlignment="1">
      <alignment vertical="center"/>
    </xf>
    <xf numFmtId="0" fontId="0" fillId="3" borderId="2" xfId="0" applyFill="1" applyBorder="1" applyAlignment="1" applyProtection="1">
      <alignment vertical="center"/>
      <protection locked="0"/>
    </xf>
    <xf numFmtId="0" fontId="1" fillId="2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1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20" fontId="12" fillId="0" borderId="4" xfId="0" applyNumberFormat="1" applyFont="1" applyFill="1" applyBorder="1" applyAlignment="1">
      <alignment horizontal="left"/>
    </xf>
    <xf numFmtId="0" fontId="0" fillId="8" borderId="0" xfId="0" applyFill="1" applyBorder="1"/>
    <xf numFmtId="0" fontId="0" fillId="0" borderId="12" xfId="0" applyFill="1" applyBorder="1"/>
    <xf numFmtId="10" fontId="0" fillId="0" borderId="0" xfId="0" applyNumberFormat="1" applyFill="1" applyBorder="1"/>
    <xf numFmtId="0" fontId="2" fillId="3" borderId="21" xfId="0" applyFont="1" applyFill="1" applyBorder="1"/>
    <xf numFmtId="0" fontId="0" fillId="3" borderId="22" xfId="0" applyFill="1" applyBorder="1" applyAlignment="1" applyProtection="1">
      <alignment vertical="center"/>
      <protection locked="0"/>
    </xf>
    <xf numFmtId="0" fontId="0" fillId="3" borderId="22" xfId="0" applyFill="1" applyBorder="1" applyAlignment="1" applyProtection="1">
      <alignment horizontal="left" vertical="top" wrapText="1"/>
      <protection locked="0"/>
    </xf>
    <xf numFmtId="0" fontId="0" fillId="3" borderId="22" xfId="0" applyFill="1" applyBorder="1"/>
    <xf numFmtId="0" fontId="0" fillId="3" borderId="23" xfId="0" applyFill="1" applyBorder="1" applyAlignment="1" applyProtection="1">
      <alignment horizontal="left" vertical="top" wrapText="1"/>
      <protection locked="0"/>
    </xf>
    <xf numFmtId="0" fontId="0" fillId="3" borderId="23" xfId="0" applyFill="1" applyBorder="1"/>
    <xf numFmtId="0" fontId="0" fillId="3" borderId="20" xfId="0" applyFill="1" applyBorder="1"/>
    <xf numFmtId="0" fontId="2" fillId="3" borderId="21" xfId="0" applyFont="1" applyFill="1" applyBorder="1" applyAlignment="1">
      <alignment horizontal="center"/>
    </xf>
    <xf numFmtId="164" fontId="0" fillId="5" borderId="23" xfId="0" applyNumberFormat="1" applyFill="1" applyBorder="1" applyAlignment="1">
      <alignment horizontal="center"/>
    </xf>
    <xf numFmtId="0" fontId="0" fillId="3" borderId="3" xfId="0" applyFill="1" applyBorder="1"/>
    <xf numFmtId="0" fontId="0" fillId="3" borderId="7" xfId="0" applyFill="1" applyBorder="1"/>
    <xf numFmtId="0" fontId="0" fillId="3" borderId="13" xfId="0" applyFill="1" applyBorder="1"/>
    <xf numFmtId="0" fontId="0" fillId="3" borderId="4" xfId="0" applyFill="1" applyBorder="1"/>
    <xf numFmtId="164" fontId="0" fillId="3" borderId="7" xfId="0" applyNumberFormat="1" applyFill="1" applyBorder="1"/>
    <xf numFmtId="10" fontId="0" fillId="3" borderId="7" xfId="0" applyNumberFormat="1" applyFill="1" applyBorder="1"/>
    <xf numFmtId="10" fontId="0" fillId="3" borderId="13" xfId="0" applyNumberFormat="1" applyFill="1" applyBorder="1"/>
    <xf numFmtId="0" fontId="0" fillId="9" borderId="2" xfId="0" applyFill="1" applyBorder="1" applyAlignment="1" applyProtection="1">
      <alignment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164" fontId="3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4" xfId="0" applyFont="1" applyFill="1" applyBorder="1" applyAlignment="1"/>
    <xf numFmtId="0" fontId="1" fillId="2" borderId="9" xfId="0" applyFont="1" applyFill="1" applyBorder="1" applyAlignment="1"/>
    <xf numFmtId="0" fontId="0" fillId="0" borderId="10" xfId="0" applyBorder="1" applyAlignment="1" applyProtection="1">
      <alignment horizontal="center"/>
      <protection locked="0"/>
    </xf>
    <xf numFmtId="164" fontId="0" fillId="3" borderId="23" xfId="0" applyNumberFormat="1" applyFill="1" applyBorder="1" applyAlignment="1">
      <alignment horizontal="center"/>
    </xf>
    <xf numFmtId="0" fontId="0" fillId="0" borderId="13" xfId="0" applyBorder="1"/>
    <xf numFmtId="0" fontId="9" fillId="2" borderId="8" xfId="0" applyFont="1" applyFill="1" applyBorder="1" applyAlignment="1">
      <alignment vertical="center"/>
    </xf>
    <xf numFmtId="0" fontId="0" fillId="9" borderId="8" xfId="0" applyFill="1" applyBorder="1" applyAlignment="1">
      <alignment vertical="center"/>
    </xf>
    <xf numFmtId="0" fontId="0" fillId="0" borderId="8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13" fillId="0" borderId="11" xfId="0" applyFont="1" applyFill="1" applyBorder="1" applyAlignment="1"/>
    <xf numFmtId="0" fontId="2" fillId="0" borderId="12" xfId="0" applyFont="1" applyFill="1" applyBorder="1" applyAlignment="1"/>
    <xf numFmtId="164" fontId="2" fillId="0" borderId="13" xfId="0" applyNumberFormat="1" applyFont="1" applyFill="1" applyBorder="1" applyAlignment="1">
      <alignment horizontal="center"/>
    </xf>
    <xf numFmtId="0" fontId="1" fillId="7" borderId="14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</cellXfs>
  <cellStyles count="3">
    <cellStyle name="Hyperkobling" xfId="2" builtinId="8" customBuiltin="1"/>
    <cellStyle name="Normal" xfId="0" builtinId="0"/>
    <cellStyle name="Normal 10" xfId="1" xr:uid="{FA95FB06-CC0B-49AE-8744-9F99DC16E4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161923</xdr:rowOff>
    </xdr:from>
    <xdr:ext cx="8277225" cy="3924302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C2B45C8-7F96-483F-AB45-7EC452498184}"/>
            </a:ext>
          </a:extLst>
        </xdr:cNvPr>
        <xdr:cNvSpPr txBox="1"/>
      </xdr:nvSpPr>
      <xdr:spPr>
        <a:xfrm>
          <a:off x="228600" y="161923"/>
          <a:ext cx="8277225" cy="392430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800" b="1"/>
            <a:t>Oppfølging av transportkrav</a:t>
          </a:r>
          <a:endParaRPr lang="nb-NO" sz="1100"/>
        </a:p>
        <a:p>
          <a:r>
            <a:rPr lang="nb-NO" sz="1400"/>
            <a:t>Dette verktøyet</a:t>
          </a:r>
          <a:r>
            <a:rPr lang="nb-NO" sz="1400" baseline="0"/>
            <a:t> er for å følge opp krav og kriterier til kjøretøy på elektrisitet, hydrogen og biogass i en kontraktsperiode. Skjemaet kan brukes når kriteriesettet for transport av varer og tjenester blir benyttet. </a:t>
          </a:r>
        </a:p>
        <a:p>
          <a:endParaRPr lang="nb-NO" sz="1400" baseline="0"/>
        </a:p>
        <a:p>
          <a:r>
            <a:rPr lang="nb-NO" sz="1400" b="1" baseline="0"/>
            <a:t>Bruk av skjema</a:t>
          </a:r>
        </a:p>
        <a:p>
          <a:r>
            <a:rPr lang="nb-NO" sz="1400" baseline="0"/>
            <a:t>Leverandør må fylle ut tilhørende rapporteringsskjema før dette verktøyet kan tas i bruk. Når statistikk er mottatt fra leverandør brukes verktøyet på følgende måte i fanen "evaluering kjøretøyrapportering":</a:t>
          </a:r>
          <a:endParaRPr lang="nb-NO" sz="1400"/>
        </a:p>
        <a:p>
          <a:endParaRPr lang="nb-NO" sz="1400"/>
        </a:p>
        <a:p>
          <a:r>
            <a:rPr lang="nb-NO" sz="1400"/>
            <a:t>Boks 1: Velg tidsperiode rapporteringen gjelder for</a:t>
          </a:r>
        </a:p>
        <a:p>
          <a:r>
            <a:rPr lang="nb-NO" sz="1400"/>
            <a:t>Boks</a:t>
          </a:r>
          <a:r>
            <a:rPr lang="nb-NO" sz="1400" baseline="0"/>
            <a:t> 2: Kopier inn tilbudsbeskrivelsen</a:t>
          </a:r>
        </a:p>
        <a:p>
          <a:r>
            <a:rPr lang="nb-NO" sz="1400" baseline="0"/>
            <a:t>Boks 3: Kopier inn rapportert statistikk fra leverandør</a:t>
          </a:r>
        </a:p>
        <a:p>
          <a:endParaRPr lang="nb-NO" sz="1400" baseline="0"/>
        </a:p>
        <a:p>
          <a:r>
            <a:rPr lang="nb-NO" sz="1400" baseline="0"/>
            <a:t>Når dette er gjort kommer resultatet i det gule feltet øverst:</a:t>
          </a:r>
        </a:p>
        <a:p>
          <a:r>
            <a:rPr lang="nb-NO" sz="1400" baseline="0"/>
            <a:t>Linje 1: Hva har leverandører forpliktet seg til for tidsperioden i tilbudet</a:t>
          </a:r>
        </a:p>
        <a:p>
          <a:r>
            <a:rPr lang="nb-NO" sz="1400" baseline="0"/>
            <a:t>Linje 2: Hva har leverandøren rapportert inn for tidsperioden</a:t>
          </a:r>
        </a:p>
        <a:p>
          <a:r>
            <a:rPr lang="nb-NO" sz="1400" baseline="0"/>
            <a:t>Linje 3: Avviket mellom tilbudet og rapporteringen. Avvikets størrelse bør avgjøre type reaksjon.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4AE22-9226-4146-B0B1-FDFBF2BD6430}">
  <dimension ref="A1"/>
  <sheetViews>
    <sheetView showGridLines="0" showRowColHeaders="0" tabSelected="1" zoomScale="85" zoomScaleNormal="85" workbookViewId="0">
      <selection activeCell="M14" sqref="M14"/>
    </sheetView>
  </sheetViews>
  <sheetFormatPr baseColWidth="10" defaultRowHeight="14.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FF86A-E6F8-434F-8FCE-DA1BA1A4719E}">
  <sheetPr>
    <pageSetUpPr fitToPage="1"/>
  </sheetPr>
  <dimension ref="B1:M128"/>
  <sheetViews>
    <sheetView showGridLines="0" showRowColHeaders="0" zoomScale="80" zoomScaleNormal="80" workbookViewId="0">
      <selection activeCell="A8" sqref="A8"/>
    </sheetView>
  </sheetViews>
  <sheetFormatPr baseColWidth="10" defaultColWidth="11.453125" defaultRowHeight="14.5"/>
  <cols>
    <col min="1" max="1" width="0.7265625" customWidth="1"/>
    <col min="2" max="2" width="4.26953125" customWidth="1"/>
    <col min="3" max="3" width="31.1796875" customWidth="1"/>
    <col min="4" max="4" width="24.54296875" customWidth="1"/>
    <col min="5" max="5" width="24.1796875" bestFit="1" customWidth="1"/>
    <col min="6" max="6" width="24.81640625" customWidth="1"/>
    <col min="7" max="8" width="24.1796875" bestFit="1" customWidth="1"/>
    <col min="9" max="9" width="52" customWidth="1"/>
    <col min="11" max="11" width="35.1796875" customWidth="1"/>
    <col min="12" max="12" width="23" customWidth="1"/>
    <col min="13" max="13" width="67.81640625" bestFit="1" customWidth="1"/>
  </cols>
  <sheetData>
    <row r="1" spans="2:13" ht="15" thickBot="1">
      <c r="B1" s="46"/>
      <c r="C1" s="46"/>
      <c r="D1" s="46"/>
      <c r="E1" s="46"/>
      <c r="G1" s="46"/>
    </row>
    <row r="2" spans="2:13" ht="15.5">
      <c r="B2" s="46"/>
      <c r="C2" s="59" t="s">
        <v>40</v>
      </c>
      <c r="D2" s="43"/>
      <c r="E2" s="43"/>
      <c r="F2" s="43"/>
      <c r="G2" s="44"/>
    </row>
    <row r="3" spans="2:13" ht="5.25" customHeight="1">
      <c r="B3" s="46"/>
      <c r="C3" s="45"/>
      <c r="D3" s="46"/>
      <c r="E3" s="46"/>
      <c r="F3" s="46"/>
      <c r="G3" s="47"/>
    </row>
    <row r="4" spans="2:13">
      <c r="B4" s="46"/>
      <c r="C4" s="56" t="str">
        <f>IF(C5="","","Andel oppmøter/oppdrag leverandøren er forpliktet til å bruke kjøretøy på elektrisitet, hydrogen og biogass i perioden:")</f>
        <v>Andel oppmøter/oppdrag leverandøren er forpliktet til å bruke kjøretøy på elektrisitet, hydrogen og biogass i perioden:</v>
      </c>
      <c r="D4" s="57"/>
      <c r="E4" s="57"/>
      <c r="F4" s="72"/>
      <c r="G4" s="39">
        <f>IF(C4="","",('INNDATA OG UTREGNING'!C55*'INNDATA OG UTREGNING'!C26)+('INNDATA OG UTREGNING'!C55*'INNDATA OG UTREGNING'!C27)+('INNDATA OG UTREGNING'!C56*'INNDATA OG UTREGNING'!C28)+('INNDATA OG UTREGNING'!C57*'INNDATA OG UTREGNING'!C29)+('INNDATA OG UTREGNING'!C58*'INNDATA OG UTREGNING'!C30))</f>
        <v>0</v>
      </c>
    </row>
    <row r="5" spans="2:13">
      <c r="B5" s="46"/>
      <c r="C5" s="56" t="str">
        <f>IF(F13="Andel oppmøter i prosent","Rapportert andel oppmøter/oppdrag gjennomført med kjøretøy på elektrisitet, hydrogen og biogass i perioden:","")</f>
        <v>Rapportert andel oppmøter/oppdrag gjennomført med kjøretøy på elektrisitet, hydrogen og biogass i perioden:</v>
      </c>
      <c r="D5" s="57"/>
      <c r="E5" s="57"/>
      <c r="F5" s="72"/>
      <c r="G5" s="39" t="str">
        <f>IF(C5="","",'INNDATA OG UTREGNING'!B23)</f>
        <v/>
      </c>
      <c r="H5" s="46"/>
    </row>
    <row r="6" spans="2:13">
      <c r="B6" s="46"/>
      <c r="C6" s="56" t="str">
        <f>IF(OR(C5="",F11="Første 6 måneder",F11="Annet"),"","Prosent avvik mellom forpliktet tilbud på bruk av kjøretøy på elektrisitet/hydrogen/biogass og gjennomført i perioden:")</f>
        <v>Prosent avvik mellom forpliktet tilbud på bruk av kjøretøy på elektrisitet/hydrogen/biogass og gjennomført i perioden:</v>
      </c>
      <c r="D6" s="57"/>
      <c r="E6" s="57"/>
      <c r="F6" s="72"/>
      <c r="G6" s="39" t="str">
        <f>IF(C6="","",'INNDATA OG UTREGNING'!C63)</f>
        <v/>
      </c>
    </row>
    <row r="7" spans="2:13" ht="15" thickBot="1">
      <c r="B7" s="46"/>
      <c r="C7" s="105" t="str">
        <f>IF(OR(F11="Første 6 måneder",F11="Annet"),"Valgt periode for rapportering kan ikke direkte sammenlignes med leverandørs forpliktelser angitt i tilbudet.","")</f>
        <v/>
      </c>
      <c r="D7" s="106"/>
      <c r="E7" s="106"/>
      <c r="F7" s="73"/>
      <c r="G7" s="107"/>
    </row>
    <row r="8" spans="2:13" ht="15" thickBot="1">
      <c r="B8" s="46"/>
      <c r="C8" s="46"/>
      <c r="D8" s="46"/>
      <c r="E8" s="46"/>
      <c r="F8" s="46"/>
      <c r="G8" s="46"/>
    </row>
    <row r="9" spans="2:13" ht="15.5">
      <c r="C9" s="71" t="s">
        <v>48</v>
      </c>
      <c r="D9" s="51"/>
      <c r="E9" s="52"/>
      <c r="F9" s="53"/>
      <c r="I9" s="46"/>
    </row>
    <row r="10" spans="2:13" ht="3.75" customHeight="1">
      <c r="C10" s="58"/>
      <c r="D10" s="36"/>
      <c r="E10" s="35"/>
      <c r="F10" s="54"/>
      <c r="I10" s="46"/>
    </row>
    <row r="11" spans="2:13" ht="15" thickBot="1">
      <c r="C11" s="96" t="s">
        <v>37</v>
      </c>
      <c r="D11" s="97"/>
      <c r="E11" s="97"/>
      <c r="F11" s="98" t="s">
        <v>21</v>
      </c>
      <c r="I11" s="46"/>
      <c r="K11" s="38"/>
      <c r="L11" s="20"/>
    </row>
    <row r="12" spans="2:13" ht="16.5" hidden="1" customHeight="1">
      <c r="C12" s="45"/>
      <c r="D12" s="46"/>
      <c r="E12" s="46"/>
      <c r="F12" s="47"/>
      <c r="I12" s="46"/>
    </row>
    <row r="13" spans="2:13" ht="15" hidden="1" customHeight="1" thickBot="1">
      <c r="C13" s="110" t="s">
        <v>45</v>
      </c>
      <c r="D13" s="111"/>
      <c r="E13" s="112"/>
      <c r="F13" s="70" t="s">
        <v>4</v>
      </c>
      <c r="I13" s="46"/>
    </row>
    <row r="14" spans="2:13" ht="15" thickBot="1">
      <c r="I14" s="46"/>
    </row>
    <row r="15" spans="2:13" ht="15.5">
      <c r="B15" s="46"/>
      <c r="C15" s="59" t="s">
        <v>55</v>
      </c>
      <c r="D15" s="43"/>
      <c r="E15" s="43"/>
      <c r="F15" s="43"/>
      <c r="G15" s="43"/>
      <c r="H15" s="43"/>
      <c r="I15" s="44"/>
      <c r="M15">
        <v>99</v>
      </c>
    </row>
    <row r="16" spans="2:13" ht="4.5" customHeight="1">
      <c r="B16" s="46"/>
      <c r="C16" s="45"/>
      <c r="D16" s="46"/>
      <c r="E16" s="46"/>
      <c r="F16" s="46"/>
      <c r="G16" s="46"/>
      <c r="H16" s="46"/>
      <c r="I16" s="47"/>
      <c r="L16" s="18"/>
    </row>
    <row r="17" spans="2:13" ht="43.5">
      <c r="B17" s="46"/>
      <c r="C17" s="60" t="s">
        <v>33</v>
      </c>
      <c r="D17" s="48" t="s">
        <v>32</v>
      </c>
      <c r="E17" s="49" t="s">
        <v>50</v>
      </c>
      <c r="F17" s="49" t="s">
        <v>51</v>
      </c>
      <c r="G17" s="49" t="s">
        <v>52</v>
      </c>
      <c r="H17" s="49" t="s">
        <v>53</v>
      </c>
      <c r="I17" s="101" t="s">
        <v>49</v>
      </c>
    </row>
    <row r="18" spans="2:13" ht="15" customHeight="1">
      <c r="B18" s="46"/>
      <c r="C18" s="91" t="s">
        <v>31</v>
      </c>
      <c r="D18" s="92" t="s">
        <v>30</v>
      </c>
      <c r="E18" s="93">
        <v>0</v>
      </c>
      <c r="F18" s="93">
        <f>E18</f>
        <v>0</v>
      </c>
      <c r="G18" s="93">
        <f>E18</f>
        <v>0</v>
      </c>
      <c r="H18" s="93">
        <f>E18</f>
        <v>0</v>
      </c>
      <c r="I18" s="102" t="s">
        <v>58</v>
      </c>
    </row>
    <row r="19" spans="2:13">
      <c r="B19" s="46"/>
      <c r="C19" s="61" t="s">
        <v>29</v>
      </c>
      <c r="D19" s="50">
        <v>10</v>
      </c>
      <c r="E19" s="15"/>
      <c r="F19" s="15"/>
      <c r="G19" s="15"/>
      <c r="H19" s="15"/>
      <c r="I19" s="103"/>
    </row>
    <row r="20" spans="2:13">
      <c r="B20" s="46"/>
      <c r="C20" s="40" t="s">
        <v>16</v>
      </c>
      <c r="D20" s="16">
        <v>10</v>
      </c>
      <c r="E20" s="15"/>
      <c r="F20" s="15"/>
      <c r="G20" s="15"/>
      <c r="H20" s="15"/>
      <c r="I20" s="103"/>
    </row>
    <row r="21" spans="2:13">
      <c r="B21" s="46"/>
      <c r="C21" s="40" t="s">
        <v>17</v>
      </c>
      <c r="D21" s="14">
        <v>0</v>
      </c>
      <c r="E21" s="12"/>
      <c r="F21" s="12"/>
      <c r="G21" s="12"/>
      <c r="H21" s="12"/>
      <c r="I21" s="104"/>
    </row>
    <row r="22" spans="2:13" ht="14.25" customHeight="1">
      <c r="B22" s="46"/>
      <c r="C22" s="40" t="s">
        <v>54</v>
      </c>
      <c r="D22" s="13">
        <v>0</v>
      </c>
      <c r="E22" s="12"/>
      <c r="F22" s="12"/>
      <c r="G22" s="12"/>
      <c r="H22" s="12"/>
      <c r="I22" s="104"/>
    </row>
    <row r="23" spans="2:13" ht="15" thickBot="1">
      <c r="B23" s="46"/>
      <c r="C23" s="108" t="s">
        <v>28</v>
      </c>
      <c r="D23" s="109"/>
      <c r="E23" s="41">
        <f>SUM(E18:E22)</f>
        <v>0</v>
      </c>
      <c r="F23" s="41">
        <f>SUM(F18:F22)</f>
        <v>0</v>
      </c>
      <c r="G23" s="41">
        <f>SUM(G18:G22)</f>
        <v>0</v>
      </c>
      <c r="H23" s="41">
        <f>SUM(H18:H22)</f>
        <v>0</v>
      </c>
      <c r="I23" s="100"/>
    </row>
    <row r="24" spans="2:13" ht="15" thickBot="1">
      <c r="B24" s="46"/>
      <c r="C24" s="46"/>
      <c r="D24" s="46"/>
      <c r="E24" s="46"/>
      <c r="F24" s="46"/>
      <c r="G24" s="46"/>
    </row>
    <row r="25" spans="2:13" ht="15.5">
      <c r="B25" s="42"/>
      <c r="C25" s="64" t="s">
        <v>39</v>
      </c>
      <c r="D25" s="51"/>
      <c r="E25" s="52"/>
      <c r="F25" s="53"/>
      <c r="G25" s="46"/>
      <c r="H25" s="18"/>
      <c r="K25" s="19"/>
      <c r="L25" s="18"/>
      <c r="M25" s="11"/>
    </row>
    <row r="26" spans="2:13" ht="3.75" customHeight="1">
      <c r="B26" s="45"/>
      <c r="C26" s="37"/>
      <c r="D26" s="36"/>
      <c r="E26" s="35"/>
      <c r="F26" s="54"/>
      <c r="G26" s="46"/>
      <c r="H26" s="18"/>
      <c r="K26" s="24"/>
      <c r="L26" s="34"/>
      <c r="M26" s="11"/>
    </row>
    <row r="27" spans="2:13">
      <c r="B27" s="45"/>
      <c r="C27" s="62" t="s">
        <v>1</v>
      </c>
      <c r="D27" s="63" t="s">
        <v>2</v>
      </c>
      <c r="E27" s="62" t="s">
        <v>57</v>
      </c>
      <c r="F27" s="65" t="s">
        <v>56</v>
      </c>
      <c r="G27" s="46"/>
      <c r="K27" s="18"/>
      <c r="L27" s="18"/>
    </row>
    <row r="28" spans="2:13">
      <c r="B28" s="55">
        <v>1</v>
      </c>
      <c r="C28" s="4"/>
      <c r="D28" s="4"/>
      <c r="E28" s="5"/>
      <c r="F28" s="66" t="str">
        <f t="shared" ref="F28:F59" si="0">IF(E28="","",(E28/$E$128))</f>
        <v/>
      </c>
      <c r="G28" s="46"/>
    </row>
    <row r="29" spans="2:13">
      <c r="B29" s="55">
        <v>2</v>
      </c>
      <c r="C29" s="4"/>
      <c r="D29" s="4"/>
      <c r="E29" s="5"/>
      <c r="F29" s="66" t="str">
        <f t="shared" si="0"/>
        <v/>
      </c>
      <c r="G29" s="46"/>
    </row>
    <row r="30" spans="2:13">
      <c r="B30" s="55">
        <v>3</v>
      </c>
      <c r="C30" s="4"/>
      <c r="D30" s="4"/>
      <c r="E30" s="5"/>
      <c r="F30" s="66" t="str">
        <f t="shared" si="0"/>
        <v/>
      </c>
      <c r="G30" s="46"/>
    </row>
    <row r="31" spans="2:13">
      <c r="B31" s="55">
        <v>4</v>
      </c>
      <c r="C31" s="4"/>
      <c r="D31" s="4"/>
      <c r="E31" s="5"/>
      <c r="F31" s="66" t="str">
        <f t="shared" si="0"/>
        <v/>
      </c>
      <c r="G31" s="46"/>
    </row>
    <row r="32" spans="2:13">
      <c r="B32" s="55">
        <v>5</v>
      </c>
      <c r="C32" s="4"/>
      <c r="D32" s="4"/>
      <c r="E32" s="5"/>
      <c r="F32" s="66" t="str">
        <f t="shared" si="0"/>
        <v/>
      </c>
      <c r="G32" s="46"/>
    </row>
    <row r="33" spans="2:7">
      <c r="B33" s="55">
        <v>6</v>
      </c>
      <c r="C33" s="4"/>
      <c r="D33" s="4"/>
      <c r="E33" s="5"/>
      <c r="F33" s="66" t="str">
        <f t="shared" si="0"/>
        <v/>
      </c>
      <c r="G33" s="46"/>
    </row>
    <row r="34" spans="2:7">
      <c r="B34" s="55">
        <v>7</v>
      </c>
      <c r="C34" s="4"/>
      <c r="D34" s="4"/>
      <c r="E34" s="5"/>
      <c r="F34" s="66" t="str">
        <f t="shared" si="0"/>
        <v/>
      </c>
      <c r="G34" s="46"/>
    </row>
    <row r="35" spans="2:7">
      <c r="B35" s="55">
        <v>8</v>
      </c>
      <c r="C35" s="4"/>
      <c r="D35" s="4"/>
      <c r="E35" s="5"/>
      <c r="F35" s="66" t="str">
        <f t="shared" si="0"/>
        <v/>
      </c>
      <c r="G35" s="46"/>
    </row>
    <row r="36" spans="2:7">
      <c r="B36" s="55">
        <v>9</v>
      </c>
      <c r="C36" s="4"/>
      <c r="D36" s="4"/>
      <c r="E36" s="5"/>
      <c r="F36" s="66" t="str">
        <f t="shared" si="0"/>
        <v/>
      </c>
      <c r="G36" s="46"/>
    </row>
    <row r="37" spans="2:7">
      <c r="B37" s="55">
        <v>10</v>
      </c>
      <c r="C37" s="4"/>
      <c r="D37" s="4"/>
      <c r="E37" s="5"/>
      <c r="F37" s="66" t="str">
        <f t="shared" si="0"/>
        <v/>
      </c>
      <c r="G37" s="46"/>
    </row>
    <row r="38" spans="2:7">
      <c r="B38" s="55">
        <v>11</v>
      </c>
      <c r="C38" s="4"/>
      <c r="D38" s="4"/>
      <c r="E38" s="5"/>
      <c r="F38" s="66" t="str">
        <f t="shared" si="0"/>
        <v/>
      </c>
      <c r="G38" s="46"/>
    </row>
    <row r="39" spans="2:7">
      <c r="B39" s="55">
        <v>12</v>
      </c>
      <c r="C39" s="4"/>
      <c r="D39" s="4"/>
      <c r="E39" s="5"/>
      <c r="F39" s="66" t="str">
        <f t="shared" si="0"/>
        <v/>
      </c>
      <c r="G39" s="46"/>
    </row>
    <row r="40" spans="2:7">
      <c r="B40" s="55">
        <v>13</v>
      </c>
      <c r="C40" s="4"/>
      <c r="D40" s="4"/>
      <c r="E40" s="5"/>
      <c r="F40" s="66" t="str">
        <f t="shared" si="0"/>
        <v/>
      </c>
      <c r="G40" s="46"/>
    </row>
    <row r="41" spans="2:7">
      <c r="B41" s="55">
        <v>14</v>
      </c>
      <c r="C41" s="4"/>
      <c r="D41" s="4"/>
      <c r="E41" s="5"/>
      <c r="F41" s="66" t="str">
        <f t="shared" si="0"/>
        <v/>
      </c>
      <c r="G41" s="46"/>
    </row>
    <row r="42" spans="2:7">
      <c r="B42" s="55">
        <v>15</v>
      </c>
      <c r="C42" s="4"/>
      <c r="D42" s="4"/>
      <c r="E42" s="5"/>
      <c r="F42" s="66" t="str">
        <f t="shared" si="0"/>
        <v/>
      </c>
      <c r="G42" s="46"/>
    </row>
    <row r="43" spans="2:7">
      <c r="B43" s="55">
        <v>16</v>
      </c>
      <c r="C43" s="4"/>
      <c r="D43" s="4"/>
      <c r="E43" s="5"/>
      <c r="F43" s="66" t="str">
        <f t="shared" si="0"/>
        <v/>
      </c>
      <c r="G43" s="46"/>
    </row>
    <row r="44" spans="2:7">
      <c r="B44" s="55">
        <v>17</v>
      </c>
      <c r="C44" s="4"/>
      <c r="D44" s="4"/>
      <c r="E44" s="5"/>
      <c r="F44" s="66" t="str">
        <f t="shared" si="0"/>
        <v/>
      </c>
      <c r="G44" s="46"/>
    </row>
    <row r="45" spans="2:7">
      <c r="B45" s="55">
        <v>18</v>
      </c>
      <c r="C45" s="4"/>
      <c r="D45" s="4"/>
      <c r="E45" s="5"/>
      <c r="F45" s="66" t="str">
        <f t="shared" si="0"/>
        <v/>
      </c>
      <c r="G45" s="46"/>
    </row>
    <row r="46" spans="2:7">
      <c r="B46" s="55">
        <v>19</v>
      </c>
      <c r="C46" s="4"/>
      <c r="D46" s="4"/>
      <c r="E46" s="5"/>
      <c r="F46" s="66" t="str">
        <f t="shared" si="0"/>
        <v/>
      </c>
      <c r="G46" s="46"/>
    </row>
    <row r="47" spans="2:7">
      <c r="B47" s="55">
        <v>20</v>
      </c>
      <c r="C47" s="4"/>
      <c r="D47" s="4"/>
      <c r="E47" s="5"/>
      <c r="F47" s="66" t="str">
        <f t="shared" si="0"/>
        <v/>
      </c>
      <c r="G47" s="46"/>
    </row>
    <row r="48" spans="2:7">
      <c r="B48" s="55">
        <v>21</v>
      </c>
      <c r="C48" s="4"/>
      <c r="D48" s="4"/>
      <c r="E48" s="5"/>
      <c r="F48" s="66" t="str">
        <f t="shared" si="0"/>
        <v/>
      </c>
      <c r="G48" s="46"/>
    </row>
    <row r="49" spans="2:7">
      <c r="B49" s="55">
        <v>22</v>
      </c>
      <c r="C49" s="4"/>
      <c r="D49" s="4"/>
      <c r="E49" s="5"/>
      <c r="F49" s="66" t="str">
        <f t="shared" si="0"/>
        <v/>
      </c>
      <c r="G49" s="46"/>
    </row>
    <row r="50" spans="2:7">
      <c r="B50" s="55">
        <v>23</v>
      </c>
      <c r="C50" s="4"/>
      <c r="D50" s="4"/>
      <c r="E50" s="5"/>
      <c r="F50" s="66" t="str">
        <f t="shared" si="0"/>
        <v/>
      </c>
      <c r="G50" s="46"/>
    </row>
    <row r="51" spans="2:7">
      <c r="B51" s="55">
        <v>24</v>
      </c>
      <c r="C51" s="4"/>
      <c r="D51" s="4"/>
      <c r="E51" s="5"/>
      <c r="F51" s="66" t="str">
        <f t="shared" si="0"/>
        <v/>
      </c>
      <c r="G51" s="46"/>
    </row>
    <row r="52" spans="2:7">
      <c r="B52" s="55">
        <v>25</v>
      </c>
      <c r="C52" s="4"/>
      <c r="D52" s="4"/>
      <c r="E52" s="5"/>
      <c r="F52" s="66" t="str">
        <f t="shared" si="0"/>
        <v/>
      </c>
      <c r="G52" s="46"/>
    </row>
    <row r="53" spans="2:7">
      <c r="B53" s="55">
        <v>26</v>
      </c>
      <c r="C53" s="4"/>
      <c r="D53" s="4"/>
      <c r="E53" s="5"/>
      <c r="F53" s="66" t="str">
        <f t="shared" si="0"/>
        <v/>
      </c>
      <c r="G53" s="46"/>
    </row>
    <row r="54" spans="2:7">
      <c r="B54" s="55">
        <v>27</v>
      </c>
      <c r="C54" s="4"/>
      <c r="D54" s="4"/>
      <c r="E54" s="5"/>
      <c r="F54" s="66" t="str">
        <f t="shared" si="0"/>
        <v/>
      </c>
      <c r="G54" s="46"/>
    </row>
    <row r="55" spans="2:7">
      <c r="B55" s="55">
        <v>28</v>
      </c>
      <c r="C55" s="4"/>
      <c r="D55" s="4"/>
      <c r="E55" s="5"/>
      <c r="F55" s="66" t="str">
        <f t="shared" si="0"/>
        <v/>
      </c>
      <c r="G55" s="46"/>
    </row>
    <row r="56" spans="2:7">
      <c r="B56" s="55">
        <v>29</v>
      </c>
      <c r="C56" s="4"/>
      <c r="D56" s="4"/>
      <c r="E56" s="5"/>
      <c r="F56" s="66" t="str">
        <f t="shared" si="0"/>
        <v/>
      </c>
      <c r="G56" s="46"/>
    </row>
    <row r="57" spans="2:7">
      <c r="B57" s="55">
        <v>30</v>
      </c>
      <c r="C57" s="4"/>
      <c r="D57" s="4"/>
      <c r="E57" s="5"/>
      <c r="F57" s="66" t="str">
        <f t="shared" si="0"/>
        <v/>
      </c>
      <c r="G57" s="46"/>
    </row>
    <row r="58" spans="2:7">
      <c r="B58" s="55">
        <v>31</v>
      </c>
      <c r="C58" s="4"/>
      <c r="D58" s="4"/>
      <c r="E58" s="5"/>
      <c r="F58" s="66" t="str">
        <f t="shared" si="0"/>
        <v/>
      </c>
      <c r="G58" s="46"/>
    </row>
    <row r="59" spans="2:7">
      <c r="B59" s="55">
        <v>32</v>
      </c>
      <c r="C59" s="4"/>
      <c r="D59" s="4"/>
      <c r="E59" s="5"/>
      <c r="F59" s="66" t="str">
        <f t="shared" si="0"/>
        <v/>
      </c>
      <c r="G59" s="46"/>
    </row>
    <row r="60" spans="2:7">
      <c r="B60" s="55">
        <v>33</v>
      </c>
      <c r="C60" s="4"/>
      <c r="D60" s="4"/>
      <c r="E60" s="5"/>
      <c r="F60" s="66" t="str">
        <f t="shared" ref="F60:F91" si="1">IF(E60="","",(E60/$E$128))</f>
        <v/>
      </c>
      <c r="G60" s="46"/>
    </row>
    <row r="61" spans="2:7">
      <c r="B61" s="55">
        <v>34</v>
      </c>
      <c r="C61" s="4"/>
      <c r="D61" s="4"/>
      <c r="E61" s="5"/>
      <c r="F61" s="66" t="str">
        <f t="shared" si="1"/>
        <v/>
      </c>
      <c r="G61" s="46"/>
    </row>
    <row r="62" spans="2:7">
      <c r="B62" s="55">
        <v>35</v>
      </c>
      <c r="C62" s="4"/>
      <c r="D62" s="4"/>
      <c r="E62" s="5"/>
      <c r="F62" s="66" t="str">
        <f t="shared" si="1"/>
        <v/>
      </c>
      <c r="G62" s="46"/>
    </row>
    <row r="63" spans="2:7">
      <c r="B63" s="55">
        <v>36</v>
      </c>
      <c r="C63" s="4"/>
      <c r="D63" s="4"/>
      <c r="E63" s="5"/>
      <c r="F63" s="66" t="str">
        <f t="shared" si="1"/>
        <v/>
      </c>
      <c r="G63" s="46"/>
    </row>
    <row r="64" spans="2:7">
      <c r="B64" s="55">
        <v>37</v>
      </c>
      <c r="C64" s="4"/>
      <c r="D64" s="4"/>
      <c r="E64" s="5"/>
      <c r="F64" s="66" t="str">
        <f t="shared" si="1"/>
        <v/>
      </c>
      <c r="G64" s="46"/>
    </row>
    <row r="65" spans="2:7">
      <c r="B65" s="55">
        <v>38</v>
      </c>
      <c r="C65" s="4"/>
      <c r="D65" s="4"/>
      <c r="E65" s="5"/>
      <c r="F65" s="66" t="str">
        <f t="shared" si="1"/>
        <v/>
      </c>
      <c r="G65" s="46"/>
    </row>
    <row r="66" spans="2:7">
      <c r="B66" s="55">
        <v>39</v>
      </c>
      <c r="C66" s="4"/>
      <c r="D66" s="4"/>
      <c r="E66" s="5"/>
      <c r="F66" s="66" t="str">
        <f t="shared" si="1"/>
        <v/>
      </c>
      <c r="G66" s="46"/>
    </row>
    <row r="67" spans="2:7">
      <c r="B67" s="55">
        <v>40</v>
      </c>
      <c r="C67" s="4"/>
      <c r="D67" s="4"/>
      <c r="E67" s="5"/>
      <c r="F67" s="66" t="str">
        <f t="shared" si="1"/>
        <v/>
      </c>
      <c r="G67" s="46"/>
    </row>
    <row r="68" spans="2:7">
      <c r="B68" s="55">
        <v>41</v>
      </c>
      <c r="C68" s="4"/>
      <c r="D68" s="4"/>
      <c r="E68" s="5"/>
      <c r="F68" s="66" t="str">
        <f t="shared" si="1"/>
        <v/>
      </c>
      <c r="G68" s="46"/>
    </row>
    <row r="69" spans="2:7">
      <c r="B69" s="55">
        <v>42</v>
      </c>
      <c r="C69" s="4"/>
      <c r="D69" s="4"/>
      <c r="E69" s="5"/>
      <c r="F69" s="66" t="str">
        <f t="shared" si="1"/>
        <v/>
      </c>
      <c r="G69" s="46"/>
    </row>
    <row r="70" spans="2:7">
      <c r="B70" s="55">
        <v>43</v>
      </c>
      <c r="C70" s="4"/>
      <c r="D70" s="4"/>
      <c r="E70" s="5"/>
      <c r="F70" s="66" t="str">
        <f t="shared" si="1"/>
        <v/>
      </c>
      <c r="G70" s="46"/>
    </row>
    <row r="71" spans="2:7">
      <c r="B71" s="55">
        <v>44</v>
      </c>
      <c r="C71" s="4"/>
      <c r="D71" s="4"/>
      <c r="E71" s="5"/>
      <c r="F71" s="66" t="str">
        <f t="shared" si="1"/>
        <v/>
      </c>
      <c r="G71" s="46"/>
    </row>
    <row r="72" spans="2:7">
      <c r="B72" s="55">
        <v>45</v>
      </c>
      <c r="C72" s="4"/>
      <c r="D72" s="4"/>
      <c r="E72" s="5"/>
      <c r="F72" s="66" t="str">
        <f t="shared" si="1"/>
        <v/>
      </c>
      <c r="G72" s="46"/>
    </row>
    <row r="73" spans="2:7">
      <c r="B73" s="55">
        <v>46</v>
      </c>
      <c r="C73" s="4"/>
      <c r="D73" s="4"/>
      <c r="E73" s="5"/>
      <c r="F73" s="66" t="str">
        <f t="shared" si="1"/>
        <v/>
      </c>
      <c r="G73" s="46"/>
    </row>
    <row r="74" spans="2:7">
      <c r="B74" s="55">
        <v>47</v>
      </c>
      <c r="C74" s="4"/>
      <c r="D74" s="4"/>
      <c r="E74" s="5"/>
      <c r="F74" s="66" t="str">
        <f t="shared" si="1"/>
        <v/>
      </c>
      <c r="G74" s="46"/>
    </row>
    <row r="75" spans="2:7">
      <c r="B75" s="55">
        <v>48</v>
      </c>
      <c r="C75" s="4"/>
      <c r="D75" s="4"/>
      <c r="E75" s="5"/>
      <c r="F75" s="66" t="str">
        <f t="shared" si="1"/>
        <v/>
      </c>
      <c r="G75" s="46"/>
    </row>
    <row r="76" spans="2:7">
      <c r="B76" s="55">
        <v>49</v>
      </c>
      <c r="C76" s="4"/>
      <c r="D76" s="4"/>
      <c r="E76" s="5"/>
      <c r="F76" s="66" t="str">
        <f t="shared" si="1"/>
        <v/>
      </c>
      <c r="G76" s="46"/>
    </row>
    <row r="77" spans="2:7">
      <c r="B77" s="55">
        <v>50</v>
      </c>
      <c r="C77" s="4"/>
      <c r="D77" s="4"/>
      <c r="E77" s="5"/>
      <c r="F77" s="66" t="str">
        <f t="shared" si="1"/>
        <v/>
      </c>
      <c r="G77" s="46"/>
    </row>
    <row r="78" spans="2:7">
      <c r="B78" s="55">
        <v>51</v>
      </c>
      <c r="C78" s="4"/>
      <c r="D78" s="4"/>
      <c r="E78" s="5"/>
      <c r="F78" s="66" t="str">
        <f t="shared" si="1"/>
        <v/>
      </c>
      <c r="G78" s="46"/>
    </row>
    <row r="79" spans="2:7">
      <c r="B79" s="55">
        <v>52</v>
      </c>
      <c r="C79" s="4"/>
      <c r="D79" s="4"/>
      <c r="E79" s="5"/>
      <c r="F79" s="66" t="str">
        <f t="shared" si="1"/>
        <v/>
      </c>
      <c r="G79" s="46"/>
    </row>
    <row r="80" spans="2:7">
      <c r="B80" s="55">
        <v>53</v>
      </c>
      <c r="C80" s="4"/>
      <c r="D80" s="4"/>
      <c r="E80" s="5"/>
      <c r="F80" s="66" t="str">
        <f t="shared" si="1"/>
        <v/>
      </c>
      <c r="G80" s="46"/>
    </row>
    <row r="81" spans="2:7">
      <c r="B81" s="55">
        <v>54</v>
      </c>
      <c r="C81" s="4"/>
      <c r="D81" s="4"/>
      <c r="E81" s="5"/>
      <c r="F81" s="66" t="str">
        <f t="shared" si="1"/>
        <v/>
      </c>
      <c r="G81" s="46"/>
    </row>
    <row r="82" spans="2:7">
      <c r="B82" s="55">
        <v>55</v>
      </c>
      <c r="C82" s="4"/>
      <c r="D82" s="4"/>
      <c r="E82" s="5"/>
      <c r="F82" s="66" t="str">
        <f t="shared" si="1"/>
        <v/>
      </c>
      <c r="G82" s="46"/>
    </row>
    <row r="83" spans="2:7">
      <c r="B83" s="55">
        <v>56</v>
      </c>
      <c r="C83" s="4"/>
      <c r="D83" s="4"/>
      <c r="E83" s="5"/>
      <c r="F83" s="66" t="str">
        <f t="shared" si="1"/>
        <v/>
      </c>
      <c r="G83" s="46"/>
    </row>
    <row r="84" spans="2:7">
      <c r="B84" s="55">
        <v>57</v>
      </c>
      <c r="C84" s="4"/>
      <c r="D84" s="4"/>
      <c r="E84" s="5"/>
      <c r="F84" s="66" t="str">
        <f t="shared" si="1"/>
        <v/>
      </c>
      <c r="G84" s="46"/>
    </row>
    <row r="85" spans="2:7">
      <c r="B85" s="55">
        <v>58</v>
      </c>
      <c r="C85" s="4"/>
      <c r="D85" s="4"/>
      <c r="E85" s="5"/>
      <c r="F85" s="66" t="str">
        <f t="shared" si="1"/>
        <v/>
      </c>
      <c r="G85" s="46"/>
    </row>
    <row r="86" spans="2:7">
      <c r="B86" s="55">
        <v>59</v>
      </c>
      <c r="C86" s="4"/>
      <c r="D86" s="4"/>
      <c r="E86" s="5"/>
      <c r="F86" s="66" t="str">
        <f t="shared" si="1"/>
        <v/>
      </c>
      <c r="G86" s="46"/>
    </row>
    <row r="87" spans="2:7">
      <c r="B87" s="55">
        <v>60</v>
      </c>
      <c r="C87" s="4"/>
      <c r="D87" s="4"/>
      <c r="E87" s="5"/>
      <c r="F87" s="66" t="str">
        <f t="shared" si="1"/>
        <v/>
      </c>
      <c r="G87" s="46"/>
    </row>
    <row r="88" spans="2:7">
      <c r="B88" s="55">
        <v>61</v>
      </c>
      <c r="C88" s="4"/>
      <c r="D88" s="4"/>
      <c r="E88" s="5"/>
      <c r="F88" s="66" t="str">
        <f t="shared" si="1"/>
        <v/>
      </c>
      <c r="G88" s="46"/>
    </row>
    <row r="89" spans="2:7">
      <c r="B89" s="55">
        <v>62</v>
      </c>
      <c r="C89" s="4"/>
      <c r="D89" s="4"/>
      <c r="E89" s="5"/>
      <c r="F89" s="66" t="str">
        <f t="shared" si="1"/>
        <v/>
      </c>
      <c r="G89" s="46"/>
    </row>
    <row r="90" spans="2:7">
      <c r="B90" s="55">
        <v>63</v>
      </c>
      <c r="C90" s="4"/>
      <c r="D90" s="4"/>
      <c r="E90" s="5"/>
      <c r="F90" s="66" t="str">
        <f t="shared" si="1"/>
        <v/>
      </c>
      <c r="G90" s="46"/>
    </row>
    <row r="91" spans="2:7">
      <c r="B91" s="55">
        <v>64</v>
      </c>
      <c r="C91" s="4"/>
      <c r="D91" s="4"/>
      <c r="E91" s="5"/>
      <c r="F91" s="66" t="str">
        <f t="shared" si="1"/>
        <v/>
      </c>
      <c r="G91" s="46"/>
    </row>
    <row r="92" spans="2:7">
      <c r="B92" s="55">
        <v>65</v>
      </c>
      <c r="C92" s="4"/>
      <c r="D92" s="4"/>
      <c r="E92" s="5"/>
      <c r="F92" s="66" t="str">
        <f t="shared" ref="F92:F123" si="2">IF(E92="","",(E92/$E$128))</f>
        <v/>
      </c>
      <c r="G92" s="46"/>
    </row>
    <row r="93" spans="2:7">
      <c r="B93" s="55">
        <v>66</v>
      </c>
      <c r="C93" s="4"/>
      <c r="D93" s="4"/>
      <c r="E93" s="5"/>
      <c r="F93" s="66" t="str">
        <f t="shared" si="2"/>
        <v/>
      </c>
      <c r="G93" s="46"/>
    </row>
    <row r="94" spans="2:7">
      <c r="B94" s="55">
        <v>67</v>
      </c>
      <c r="C94" s="4"/>
      <c r="D94" s="4"/>
      <c r="E94" s="5"/>
      <c r="F94" s="66" t="str">
        <f t="shared" si="2"/>
        <v/>
      </c>
      <c r="G94" s="46"/>
    </row>
    <row r="95" spans="2:7">
      <c r="B95" s="55">
        <v>68</v>
      </c>
      <c r="C95" s="4"/>
      <c r="D95" s="4"/>
      <c r="E95" s="5"/>
      <c r="F95" s="66" t="str">
        <f t="shared" si="2"/>
        <v/>
      </c>
      <c r="G95" s="46"/>
    </row>
    <row r="96" spans="2:7">
      <c r="B96" s="55">
        <v>69</v>
      </c>
      <c r="C96" s="4"/>
      <c r="D96" s="4"/>
      <c r="E96" s="5"/>
      <c r="F96" s="66" t="str">
        <f t="shared" si="2"/>
        <v/>
      </c>
      <c r="G96" s="46"/>
    </row>
    <row r="97" spans="2:7">
      <c r="B97" s="55">
        <v>70</v>
      </c>
      <c r="C97" s="4"/>
      <c r="D97" s="4"/>
      <c r="E97" s="5"/>
      <c r="F97" s="66" t="str">
        <f t="shared" si="2"/>
        <v/>
      </c>
      <c r="G97" s="46"/>
    </row>
    <row r="98" spans="2:7">
      <c r="B98" s="55">
        <v>71</v>
      </c>
      <c r="C98" s="4"/>
      <c r="D98" s="4"/>
      <c r="E98" s="5"/>
      <c r="F98" s="66" t="str">
        <f t="shared" si="2"/>
        <v/>
      </c>
      <c r="G98" s="46"/>
    </row>
    <row r="99" spans="2:7">
      <c r="B99" s="55">
        <v>72</v>
      </c>
      <c r="C99" s="4"/>
      <c r="D99" s="4"/>
      <c r="E99" s="5"/>
      <c r="F99" s="66" t="str">
        <f t="shared" si="2"/>
        <v/>
      </c>
      <c r="G99" s="46"/>
    </row>
    <row r="100" spans="2:7">
      <c r="B100" s="55">
        <v>73</v>
      </c>
      <c r="C100" s="4"/>
      <c r="D100" s="4"/>
      <c r="E100" s="5"/>
      <c r="F100" s="66" t="str">
        <f t="shared" si="2"/>
        <v/>
      </c>
      <c r="G100" s="46"/>
    </row>
    <row r="101" spans="2:7">
      <c r="B101" s="55">
        <v>74</v>
      </c>
      <c r="C101" s="4"/>
      <c r="D101" s="4"/>
      <c r="E101" s="5"/>
      <c r="F101" s="66" t="str">
        <f t="shared" si="2"/>
        <v/>
      </c>
      <c r="G101" s="46"/>
    </row>
    <row r="102" spans="2:7">
      <c r="B102" s="55">
        <v>75</v>
      </c>
      <c r="C102" s="4"/>
      <c r="D102" s="4"/>
      <c r="E102" s="5"/>
      <c r="F102" s="66" t="str">
        <f t="shared" si="2"/>
        <v/>
      </c>
      <c r="G102" s="46"/>
    </row>
    <row r="103" spans="2:7">
      <c r="B103" s="55">
        <v>76</v>
      </c>
      <c r="C103" s="4"/>
      <c r="D103" s="4"/>
      <c r="E103" s="5"/>
      <c r="F103" s="66" t="str">
        <f t="shared" si="2"/>
        <v/>
      </c>
      <c r="G103" s="46"/>
    </row>
    <row r="104" spans="2:7">
      <c r="B104" s="55">
        <v>77</v>
      </c>
      <c r="C104" s="4"/>
      <c r="D104" s="4"/>
      <c r="E104" s="5"/>
      <c r="F104" s="66" t="str">
        <f t="shared" si="2"/>
        <v/>
      </c>
      <c r="G104" s="46"/>
    </row>
    <row r="105" spans="2:7">
      <c r="B105" s="55">
        <v>78</v>
      </c>
      <c r="C105" s="4"/>
      <c r="D105" s="4"/>
      <c r="E105" s="5"/>
      <c r="F105" s="66" t="str">
        <f t="shared" si="2"/>
        <v/>
      </c>
      <c r="G105" s="46"/>
    </row>
    <row r="106" spans="2:7">
      <c r="B106" s="55">
        <v>79</v>
      </c>
      <c r="C106" s="4"/>
      <c r="D106" s="4"/>
      <c r="E106" s="5"/>
      <c r="F106" s="66" t="str">
        <f t="shared" si="2"/>
        <v/>
      </c>
      <c r="G106" s="46"/>
    </row>
    <row r="107" spans="2:7">
      <c r="B107" s="55">
        <v>80</v>
      </c>
      <c r="C107" s="4"/>
      <c r="D107" s="4"/>
      <c r="E107" s="5"/>
      <c r="F107" s="66" t="str">
        <f t="shared" si="2"/>
        <v/>
      </c>
      <c r="G107" s="46"/>
    </row>
    <row r="108" spans="2:7">
      <c r="B108" s="55">
        <v>81</v>
      </c>
      <c r="C108" s="4"/>
      <c r="D108" s="4"/>
      <c r="E108" s="5"/>
      <c r="F108" s="66" t="str">
        <f t="shared" si="2"/>
        <v/>
      </c>
      <c r="G108" s="46"/>
    </row>
    <row r="109" spans="2:7">
      <c r="B109" s="55">
        <v>82</v>
      </c>
      <c r="C109" s="4"/>
      <c r="D109" s="4"/>
      <c r="E109" s="5"/>
      <c r="F109" s="66" t="str">
        <f t="shared" si="2"/>
        <v/>
      </c>
      <c r="G109" s="46"/>
    </row>
    <row r="110" spans="2:7">
      <c r="B110" s="55">
        <v>83</v>
      </c>
      <c r="C110" s="4"/>
      <c r="D110" s="4"/>
      <c r="E110" s="5"/>
      <c r="F110" s="66" t="str">
        <f t="shared" si="2"/>
        <v/>
      </c>
      <c r="G110" s="46"/>
    </row>
    <row r="111" spans="2:7">
      <c r="B111" s="55">
        <v>84</v>
      </c>
      <c r="C111" s="4"/>
      <c r="D111" s="4"/>
      <c r="E111" s="5"/>
      <c r="F111" s="66" t="str">
        <f t="shared" si="2"/>
        <v/>
      </c>
      <c r="G111" s="46"/>
    </row>
    <row r="112" spans="2:7">
      <c r="B112" s="55">
        <v>85</v>
      </c>
      <c r="C112" s="4"/>
      <c r="D112" s="4"/>
      <c r="E112" s="5"/>
      <c r="F112" s="66" t="str">
        <f t="shared" si="2"/>
        <v/>
      </c>
      <c r="G112" s="46"/>
    </row>
    <row r="113" spans="2:7">
      <c r="B113" s="55">
        <v>86</v>
      </c>
      <c r="C113" s="4"/>
      <c r="D113" s="4"/>
      <c r="E113" s="5"/>
      <c r="F113" s="66" t="str">
        <f t="shared" si="2"/>
        <v/>
      </c>
      <c r="G113" s="46"/>
    </row>
    <row r="114" spans="2:7">
      <c r="B114" s="55">
        <v>87</v>
      </c>
      <c r="C114" s="4"/>
      <c r="D114" s="4"/>
      <c r="E114" s="5"/>
      <c r="F114" s="66" t="str">
        <f t="shared" si="2"/>
        <v/>
      </c>
      <c r="G114" s="46"/>
    </row>
    <row r="115" spans="2:7">
      <c r="B115" s="55">
        <v>88</v>
      </c>
      <c r="C115" s="4"/>
      <c r="D115" s="4"/>
      <c r="E115" s="5"/>
      <c r="F115" s="66" t="str">
        <f t="shared" si="2"/>
        <v/>
      </c>
      <c r="G115" s="46"/>
    </row>
    <row r="116" spans="2:7">
      <c r="B116" s="55">
        <v>89</v>
      </c>
      <c r="C116" s="4"/>
      <c r="D116" s="4"/>
      <c r="E116" s="5"/>
      <c r="F116" s="66" t="str">
        <f t="shared" si="2"/>
        <v/>
      </c>
      <c r="G116" s="46"/>
    </row>
    <row r="117" spans="2:7">
      <c r="B117" s="55">
        <v>90</v>
      </c>
      <c r="C117" s="4"/>
      <c r="D117" s="4"/>
      <c r="E117" s="5"/>
      <c r="F117" s="66" t="str">
        <f t="shared" si="2"/>
        <v/>
      </c>
      <c r="G117" s="46"/>
    </row>
    <row r="118" spans="2:7">
      <c r="B118" s="55">
        <v>91</v>
      </c>
      <c r="C118" s="4"/>
      <c r="D118" s="4"/>
      <c r="E118" s="5"/>
      <c r="F118" s="66" t="str">
        <f t="shared" si="2"/>
        <v/>
      </c>
      <c r="G118" s="46"/>
    </row>
    <row r="119" spans="2:7">
      <c r="B119" s="55">
        <v>92</v>
      </c>
      <c r="C119" s="4"/>
      <c r="D119" s="4"/>
      <c r="E119" s="5"/>
      <c r="F119" s="66" t="str">
        <f t="shared" si="2"/>
        <v/>
      </c>
      <c r="G119" s="46"/>
    </row>
    <row r="120" spans="2:7">
      <c r="B120" s="55">
        <v>93</v>
      </c>
      <c r="C120" s="4"/>
      <c r="D120" s="4"/>
      <c r="E120" s="5"/>
      <c r="F120" s="66" t="str">
        <f t="shared" si="2"/>
        <v/>
      </c>
      <c r="G120" s="46"/>
    </row>
    <row r="121" spans="2:7">
      <c r="B121" s="55">
        <v>94</v>
      </c>
      <c r="C121" s="4"/>
      <c r="D121" s="4"/>
      <c r="E121" s="5"/>
      <c r="F121" s="66" t="str">
        <f t="shared" si="2"/>
        <v/>
      </c>
      <c r="G121" s="46"/>
    </row>
    <row r="122" spans="2:7">
      <c r="B122" s="55">
        <v>95</v>
      </c>
      <c r="C122" s="4"/>
      <c r="D122" s="4"/>
      <c r="E122" s="5"/>
      <c r="F122" s="66" t="str">
        <f t="shared" si="2"/>
        <v/>
      </c>
      <c r="G122" s="46"/>
    </row>
    <row r="123" spans="2:7">
      <c r="B123" s="55">
        <v>96</v>
      </c>
      <c r="C123" s="4"/>
      <c r="D123" s="4"/>
      <c r="E123" s="5"/>
      <c r="F123" s="66" t="str">
        <f t="shared" si="2"/>
        <v/>
      </c>
      <c r="G123" s="46"/>
    </row>
    <row r="124" spans="2:7">
      <c r="B124" s="55">
        <v>97</v>
      </c>
      <c r="C124" s="4"/>
      <c r="D124" s="4"/>
      <c r="E124" s="5"/>
      <c r="F124" s="66" t="str">
        <f t="shared" ref="F124:F127" si="3">IF(E124="","",(E124/$E$128))</f>
        <v/>
      </c>
      <c r="G124" s="46"/>
    </row>
    <row r="125" spans="2:7">
      <c r="B125" s="55">
        <v>98</v>
      </c>
      <c r="C125" s="4"/>
      <c r="D125" s="4"/>
      <c r="E125" s="5"/>
      <c r="F125" s="66" t="str">
        <f t="shared" si="3"/>
        <v/>
      </c>
      <c r="G125" s="46"/>
    </row>
    <row r="126" spans="2:7">
      <c r="B126" s="55">
        <v>99</v>
      </c>
      <c r="C126" s="4"/>
      <c r="D126" s="4"/>
      <c r="E126" s="5"/>
      <c r="F126" s="66" t="str">
        <f t="shared" si="3"/>
        <v/>
      </c>
      <c r="G126" s="46"/>
    </row>
    <row r="127" spans="2:7">
      <c r="B127" s="55">
        <v>100</v>
      </c>
      <c r="C127" s="4"/>
      <c r="D127" s="4"/>
      <c r="E127" s="5"/>
      <c r="F127" s="66" t="str">
        <f t="shared" si="3"/>
        <v/>
      </c>
      <c r="G127" s="46"/>
    </row>
    <row r="128" spans="2:7" ht="15" thickBot="1">
      <c r="B128" s="94" t="s">
        <v>5</v>
      </c>
      <c r="C128" s="95"/>
      <c r="D128" s="67"/>
      <c r="E128" s="68">
        <f>SUM(E28:E127)</f>
        <v>0</v>
      </c>
      <c r="F128" s="69">
        <f>SUM(F28:F127)</f>
        <v>0</v>
      </c>
      <c r="G128" s="46"/>
    </row>
  </sheetData>
  <mergeCells count="2">
    <mergeCell ref="C23:D23"/>
    <mergeCell ref="C13:E13"/>
  </mergeCells>
  <pageMargins left="0.25" right="0.25" top="0.75" bottom="0.75" header="0.3" footer="0.3"/>
  <pageSetup paperSize="9" scale="9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041B633-6E49-47A4-9316-4812D0648159}">
          <x14:formula1>
            <xm:f>'INNDATA OG UTREGNING'!$B$6:$B$10</xm:f>
          </x14:formula1>
          <xm:sqref>D28:D127</xm:sqref>
        </x14:dataValidation>
        <x14:dataValidation type="list" allowBlank="1" showInputMessage="1" showErrorMessage="1" xr:uid="{9102D574-4B7B-4A89-948A-D23A8287EC8A}">
          <x14:formula1>
            <xm:f>'INNDATA OG UTREGNING'!$B$12:$B$17</xm:f>
          </x14:formula1>
          <xm:sqref>F11</xm:sqref>
        </x14:dataValidation>
        <x14:dataValidation type="list" allowBlank="1" showInputMessage="1" showErrorMessage="1" xr:uid="{426FF8C7-1721-43B0-973F-21299E4B4740}">
          <x14:formula1>
            <xm:f>'INNDATA OG UTREGNING'!$B$50:$B$51</xm:f>
          </x14:formula1>
          <xm:sqref>F13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BCCED-1AEE-4DE4-A65F-1F7B8F7E995C}">
  <sheetPr>
    <tabColor theme="1" tint="0.249977111117893"/>
  </sheetPr>
  <dimension ref="B2:R109"/>
  <sheetViews>
    <sheetView zoomScale="85" zoomScaleNormal="85" workbookViewId="0">
      <selection activeCell="D7" sqref="D7"/>
    </sheetView>
  </sheetViews>
  <sheetFormatPr baseColWidth="10" defaultColWidth="11.453125" defaultRowHeight="14.5"/>
  <cols>
    <col min="1" max="1" width="3.81640625" customWidth="1"/>
    <col min="2" max="2" width="34.7265625" customWidth="1"/>
    <col min="3" max="3" width="11.453125" style="18" bestFit="1" customWidth="1"/>
    <col min="4" max="4" width="11.453125" style="18" customWidth="1"/>
    <col min="6" max="6" width="20.26953125" bestFit="1" customWidth="1"/>
    <col min="7" max="7" width="25" customWidth="1"/>
    <col min="8" max="8" width="15.54296875" bestFit="1" customWidth="1"/>
    <col min="9" max="9" width="24.1796875" bestFit="1" customWidth="1"/>
    <col min="10" max="10" width="21.453125" bestFit="1" customWidth="1"/>
    <col min="11" max="11" width="14.26953125" bestFit="1" customWidth="1"/>
    <col min="12" max="12" width="27.7265625" bestFit="1" customWidth="1"/>
    <col min="13" max="13" width="29.453125" style="2" bestFit="1" customWidth="1"/>
    <col min="14" max="14" width="16.54296875" style="2" bestFit="1" customWidth="1"/>
    <col min="15" max="15" width="17.1796875" style="2" bestFit="1" customWidth="1"/>
    <col min="16" max="16" width="17" style="2" bestFit="1" customWidth="1"/>
    <col min="17" max="18" width="17.26953125" bestFit="1" customWidth="1"/>
  </cols>
  <sheetData>
    <row r="2" spans="2:18">
      <c r="B2" s="1" t="s">
        <v>6</v>
      </c>
      <c r="C2" s="24"/>
      <c r="D2" s="24"/>
      <c r="E2" s="1"/>
      <c r="F2" s="10"/>
      <c r="G2" s="10"/>
    </row>
    <row r="3" spans="2:18" ht="15" thickBot="1"/>
    <row r="4" spans="2:18" ht="15" thickBot="1">
      <c r="B4" s="28" t="s">
        <v>7</v>
      </c>
      <c r="C4" s="23"/>
      <c r="D4" s="23"/>
      <c r="E4" s="6" t="s">
        <v>8</v>
      </c>
      <c r="F4" s="6" t="s">
        <v>1</v>
      </c>
      <c r="G4" s="6" t="s">
        <v>9</v>
      </c>
      <c r="H4" s="6" t="s">
        <v>3</v>
      </c>
      <c r="I4" s="6" t="s">
        <v>4</v>
      </c>
      <c r="J4" s="6" t="s">
        <v>10</v>
      </c>
      <c r="K4" s="6" t="s">
        <v>11</v>
      </c>
      <c r="L4" s="6" t="s">
        <v>12</v>
      </c>
      <c r="M4" s="6" t="s">
        <v>13</v>
      </c>
      <c r="Q4" s="21"/>
      <c r="R4" s="21"/>
    </row>
    <row r="5" spans="2:18">
      <c r="B5" s="75" t="s">
        <v>14</v>
      </c>
      <c r="C5" s="24"/>
      <c r="D5" s="24"/>
      <c r="E5" s="7">
        <v>1</v>
      </c>
      <c r="F5" s="7">
        <f>'EVALUERING KJØRETØYRAPPORTERING'!C28</f>
        <v>0</v>
      </c>
      <c r="G5" s="7">
        <f>'EVALUERING KJØRETØYRAPPORTERING'!D28</f>
        <v>0</v>
      </c>
      <c r="H5" s="32">
        <f>'EVALUERING KJØRETØYRAPPORTERING'!E28</f>
        <v>0</v>
      </c>
      <c r="I5" s="3" t="str">
        <f>'EVALUERING KJØRETØYRAPPORTERING'!F28</f>
        <v/>
      </c>
      <c r="J5" s="7">
        <f>IF(OR(G5=B6,G5=B7),1,0)</f>
        <v>0</v>
      </c>
      <c r="K5" s="7">
        <f t="shared" ref="K5:K36" si="0">IF(OR(G5=$B$8,G5=$B$9,G5=$B$10),1,0)</f>
        <v>0</v>
      </c>
      <c r="L5" s="7">
        <f>H5*J5</f>
        <v>0</v>
      </c>
      <c r="M5" s="7">
        <f>K5*H5</f>
        <v>0</v>
      </c>
    </row>
    <row r="6" spans="2:18">
      <c r="B6" s="76" t="s">
        <v>15</v>
      </c>
      <c r="C6" s="25"/>
      <c r="D6" s="25"/>
      <c r="E6" s="7">
        <v>2</v>
      </c>
      <c r="F6" s="7">
        <f>'EVALUERING KJØRETØYRAPPORTERING'!C29</f>
        <v>0</v>
      </c>
      <c r="G6" s="7">
        <f>'EVALUERING KJØRETØYRAPPORTERING'!D29</f>
        <v>0</v>
      </c>
      <c r="H6" s="32">
        <f>'EVALUERING KJØRETØYRAPPORTERING'!E29</f>
        <v>0</v>
      </c>
      <c r="I6" s="3" t="str">
        <f>'EVALUERING KJØRETØYRAPPORTERING'!F29</f>
        <v/>
      </c>
      <c r="J6" s="7">
        <f t="shared" ref="J6:J69" si="1">IF(OR(G6="Batterielektrisk / hydrogen",G6="Biogass"),1,0)</f>
        <v>0</v>
      </c>
      <c r="K6" s="7">
        <f t="shared" si="0"/>
        <v>0</v>
      </c>
      <c r="L6" s="7">
        <f>H6*J6</f>
        <v>0</v>
      </c>
      <c r="M6" s="7">
        <f t="shared" ref="M6:M69" si="2">K6*H6</f>
        <v>0</v>
      </c>
    </row>
    <row r="7" spans="2:18">
      <c r="B7" s="77" t="s">
        <v>16</v>
      </c>
      <c r="C7" s="26"/>
      <c r="D7" s="26"/>
      <c r="E7" s="7">
        <v>3</v>
      </c>
      <c r="F7" s="7">
        <f>'EVALUERING KJØRETØYRAPPORTERING'!C30</f>
        <v>0</v>
      </c>
      <c r="G7" s="7">
        <f>'EVALUERING KJØRETØYRAPPORTERING'!D30</f>
        <v>0</v>
      </c>
      <c r="H7" s="32">
        <f>'EVALUERING KJØRETØYRAPPORTERING'!E30</f>
        <v>0</v>
      </c>
      <c r="I7" s="3" t="str">
        <f>'EVALUERING KJØRETØYRAPPORTERING'!F30</f>
        <v/>
      </c>
      <c r="J7" s="7">
        <f t="shared" si="1"/>
        <v>0</v>
      </c>
      <c r="K7" s="7">
        <f t="shared" si="0"/>
        <v>0</v>
      </c>
      <c r="L7" s="7">
        <f t="shared" ref="L7:L69" si="3">H7*J7</f>
        <v>0</v>
      </c>
      <c r="M7" s="7">
        <f t="shared" si="2"/>
        <v>0</v>
      </c>
    </row>
    <row r="8" spans="2:18">
      <c r="B8" s="77" t="s">
        <v>17</v>
      </c>
      <c r="C8" s="26"/>
      <c r="D8" s="26"/>
      <c r="E8" s="7">
        <v>4</v>
      </c>
      <c r="F8" s="7">
        <f>'EVALUERING KJØRETØYRAPPORTERING'!C31</f>
        <v>0</v>
      </c>
      <c r="G8" s="7">
        <f>'EVALUERING KJØRETØYRAPPORTERING'!D31</f>
        <v>0</v>
      </c>
      <c r="H8" s="32">
        <f>'EVALUERING KJØRETØYRAPPORTERING'!E31</f>
        <v>0</v>
      </c>
      <c r="I8" s="3" t="str">
        <f>'EVALUERING KJØRETØYRAPPORTERING'!F31</f>
        <v/>
      </c>
      <c r="J8" s="7">
        <f t="shared" si="1"/>
        <v>0</v>
      </c>
      <c r="K8" s="7">
        <f t="shared" si="0"/>
        <v>0</v>
      </c>
      <c r="L8" s="7">
        <f t="shared" si="3"/>
        <v>0</v>
      </c>
      <c r="M8" s="7">
        <f t="shared" si="2"/>
        <v>0</v>
      </c>
    </row>
    <row r="9" spans="2:18">
      <c r="B9" s="78" t="s">
        <v>18</v>
      </c>
      <c r="E9" s="7">
        <v>5</v>
      </c>
      <c r="F9" s="7">
        <f>'EVALUERING KJØRETØYRAPPORTERING'!C32</f>
        <v>0</v>
      </c>
      <c r="G9" s="7">
        <f>'EVALUERING KJØRETØYRAPPORTERING'!D32</f>
        <v>0</v>
      </c>
      <c r="H9" s="32">
        <f>'EVALUERING KJØRETØYRAPPORTERING'!E32</f>
        <v>0</v>
      </c>
      <c r="I9" s="3" t="str">
        <f>'EVALUERING KJØRETØYRAPPORTERING'!F32</f>
        <v/>
      </c>
      <c r="J9" s="7">
        <f t="shared" si="1"/>
        <v>0</v>
      </c>
      <c r="K9" s="7">
        <f t="shared" si="0"/>
        <v>0</v>
      </c>
      <c r="L9" s="7">
        <f t="shared" si="3"/>
        <v>0</v>
      </c>
      <c r="M9" s="7">
        <f t="shared" si="2"/>
        <v>0</v>
      </c>
    </row>
    <row r="10" spans="2:18" ht="15" thickBot="1">
      <c r="B10" s="79" t="s">
        <v>19</v>
      </c>
      <c r="C10" s="26"/>
      <c r="D10" s="26"/>
      <c r="E10" s="7">
        <v>6</v>
      </c>
      <c r="F10" s="7">
        <f>'EVALUERING KJØRETØYRAPPORTERING'!C33</f>
        <v>0</v>
      </c>
      <c r="G10" s="7">
        <f>'EVALUERING KJØRETØYRAPPORTERING'!D33</f>
        <v>0</v>
      </c>
      <c r="H10" s="32">
        <f>'EVALUERING KJØRETØYRAPPORTERING'!E33</f>
        <v>0</v>
      </c>
      <c r="I10" s="3" t="str">
        <f>'EVALUERING KJØRETØYRAPPORTERING'!F33</f>
        <v/>
      </c>
      <c r="J10" s="7">
        <f t="shared" si="1"/>
        <v>0</v>
      </c>
      <c r="K10" s="7">
        <f t="shared" si="0"/>
        <v>0</v>
      </c>
      <c r="L10" s="7">
        <f t="shared" si="3"/>
        <v>0</v>
      </c>
      <c r="M10" s="7">
        <f t="shared" si="2"/>
        <v>0</v>
      </c>
    </row>
    <row r="11" spans="2:18">
      <c r="B11" s="75" t="s">
        <v>20</v>
      </c>
      <c r="C11" s="24"/>
      <c r="D11" s="24"/>
      <c r="E11" s="7">
        <v>7</v>
      </c>
      <c r="F11" s="7">
        <f>'EVALUERING KJØRETØYRAPPORTERING'!C34</f>
        <v>0</v>
      </c>
      <c r="G11" s="7">
        <f>'EVALUERING KJØRETØYRAPPORTERING'!D34</f>
        <v>0</v>
      </c>
      <c r="H11" s="32">
        <f>'EVALUERING KJØRETØYRAPPORTERING'!E34</f>
        <v>0</v>
      </c>
      <c r="I11" s="3" t="str">
        <f>'EVALUERING KJØRETØYRAPPORTERING'!F34</f>
        <v/>
      </c>
      <c r="J11" s="7">
        <f t="shared" si="1"/>
        <v>0</v>
      </c>
      <c r="K11" s="7">
        <f t="shared" si="0"/>
        <v>0</v>
      </c>
      <c r="L11" s="7">
        <f t="shared" si="3"/>
        <v>0</v>
      </c>
      <c r="M11" s="7">
        <f t="shared" si="2"/>
        <v>0</v>
      </c>
    </row>
    <row r="12" spans="2:18">
      <c r="B12" s="78" t="s">
        <v>0</v>
      </c>
      <c r="E12" s="7">
        <v>8</v>
      </c>
      <c r="F12" s="7">
        <f>'EVALUERING KJØRETØYRAPPORTERING'!C35</f>
        <v>0</v>
      </c>
      <c r="G12" s="7">
        <f>'EVALUERING KJØRETØYRAPPORTERING'!D35</f>
        <v>0</v>
      </c>
      <c r="H12" s="32">
        <f>'EVALUERING KJØRETØYRAPPORTERING'!E35</f>
        <v>0</v>
      </c>
      <c r="I12" s="3" t="str">
        <f>'EVALUERING KJØRETØYRAPPORTERING'!F35</f>
        <v/>
      </c>
      <c r="J12" s="7">
        <f t="shared" si="1"/>
        <v>0</v>
      </c>
      <c r="K12" s="7">
        <f t="shared" si="0"/>
        <v>0</v>
      </c>
      <c r="L12" s="7">
        <f t="shared" si="3"/>
        <v>0</v>
      </c>
      <c r="M12" s="7">
        <f t="shared" si="2"/>
        <v>0</v>
      </c>
    </row>
    <row r="13" spans="2:18">
      <c r="B13" s="78" t="s">
        <v>21</v>
      </c>
      <c r="E13" s="7">
        <v>9</v>
      </c>
      <c r="F13" s="7">
        <f>'EVALUERING KJØRETØYRAPPORTERING'!C36</f>
        <v>0</v>
      </c>
      <c r="G13" s="7">
        <f>'EVALUERING KJØRETØYRAPPORTERING'!D36</f>
        <v>0</v>
      </c>
      <c r="H13" s="32">
        <f>'EVALUERING KJØRETØYRAPPORTERING'!E36</f>
        <v>0</v>
      </c>
      <c r="I13" s="3" t="str">
        <f>'EVALUERING KJØRETØYRAPPORTERING'!F36</f>
        <v/>
      </c>
      <c r="J13" s="7">
        <f t="shared" si="1"/>
        <v>0</v>
      </c>
      <c r="K13" s="7">
        <f t="shared" si="0"/>
        <v>0</v>
      </c>
      <c r="L13" s="7">
        <f t="shared" si="3"/>
        <v>0</v>
      </c>
      <c r="M13" s="7">
        <f t="shared" si="2"/>
        <v>0</v>
      </c>
    </row>
    <row r="14" spans="2:18">
      <c r="B14" s="78" t="s">
        <v>22</v>
      </c>
      <c r="E14" s="7">
        <v>10</v>
      </c>
      <c r="F14" s="7">
        <f>'EVALUERING KJØRETØYRAPPORTERING'!C37</f>
        <v>0</v>
      </c>
      <c r="G14" s="7">
        <f>'EVALUERING KJØRETØYRAPPORTERING'!D37</f>
        <v>0</v>
      </c>
      <c r="H14" s="32">
        <f>'EVALUERING KJØRETØYRAPPORTERING'!E37</f>
        <v>0</v>
      </c>
      <c r="I14" s="3" t="str">
        <f>'EVALUERING KJØRETØYRAPPORTERING'!F37</f>
        <v/>
      </c>
      <c r="J14" s="7">
        <f t="shared" si="1"/>
        <v>0</v>
      </c>
      <c r="K14" s="7">
        <f t="shared" si="0"/>
        <v>0</v>
      </c>
      <c r="L14" s="7">
        <f t="shared" si="3"/>
        <v>0</v>
      </c>
      <c r="M14" s="7">
        <f t="shared" si="2"/>
        <v>0</v>
      </c>
    </row>
    <row r="15" spans="2:18">
      <c r="B15" s="78" t="s">
        <v>23</v>
      </c>
      <c r="E15" s="7">
        <v>11</v>
      </c>
      <c r="F15" s="7">
        <f>'EVALUERING KJØRETØYRAPPORTERING'!C38</f>
        <v>0</v>
      </c>
      <c r="G15" s="7">
        <f>'EVALUERING KJØRETØYRAPPORTERING'!D38</f>
        <v>0</v>
      </c>
      <c r="H15" s="32">
        <f>'EVALUERING KJØRETØYRAPPORTERING'!E38</f>
        <v>0</v>
      </c>
      <c r="I15" s="3" t="str">
        <f>'EVALUERING KJØRETØYRAPPORTERING'!F38</f>
        <v/>
      </c>
      <c r="J15" s="7">
        <f t="shared" si="1"/>
        <v>0</v>
      </c>
      <c r="K15" s="7">
        <f t="shared" si="0"/>
        <v>0</v>
      </c>
      <c r="L15" s="7">
        <f t="shared" si="3"/>
        <v>0</v>
      </c>
      <c r="M15" s="7">
        <f t="shared" si="2"/>
        <v>0</v>
      </c>
    </row>
    <row r="16" spans="2:18" ht="15" thickBot="1">
      <c r="B16" s="80" t="s">
        <v>24</v>
      </c>
      <c r="E16" s="7">
        <v>12</v>
      </c>
      <c r="F16" s="7">
        <f>'EVALUERING KJØRETØYRAPPORTERING'!C39</f>
        <v>0</v>
      </c>
      <c r="G16" s="7">
        <f>'EVALUERING KJØRETØYRAPPORTERING'!D39</f>
        <v>0</v>
      </c>
      <c r="H16" s="32">
        <f>'EVALUERING KJØRETØYRAPPORTERING'!E39</f>
        <v>0</v>
      </c>
      <c r="I16" s="3" t="str">
        <f>'EVALUERING KJØRETØYRAPPORTERING'!F39</f>
        <v/>
      </c>
      <c r="J16" s="7">
        <f t="shared" si="1"/>
        <v>0</v>
      </c>
      <c r="K16" s="7">
        <f t="shared" si="0"/>
        <v>0</v>
      </c>
      <c r="L16" s="7">
        <f t="shared" si="3"/>
        <v>0</v>
      </c>
      <c r="M16" s="7">
        <f t="shared" si="2"/>
        <v>0</v>
      </c>
    </row>
    <row r="17" spans="2:13" ht="15" thickBot="1">
      <c r="B17" s="81" t="s">
        <v>25</v>
      </c>
      <c r="E17" s="7">
        <v>13</v>
      </c>
      <c r="F17" s="7">
        <f>'EVALUERING KJØRETØYRAPPORTERING'!C40</f>
        <v>0</v>
      </c>
      <c r="G17" s="7">
        <f>'EVALUERING KJØRETØYRAPPORTERING'!D40</f>
        <v>0</v>
      </c>
      <c r="H17" s="32">
        <f>'EVALUERING KJØRETØYRAPPORTERING'!E40</f>
        <v>0</v>
      </c>
      <c r="I17" s="3" t="str">
        <f>'EVALUERING KJØRETØYRAPPORTERING'!F40</f>
        <v/>
      </c>
      <c r="J17" s="7">
        <f t="shared" si="1"/>
        <v>0</v>
      </c>
      <c r="K17" s="7">
        <f t="shared" si="0"/>
        <v>0</v>
      </c>
      <c r="L17" s="7">
        <f t="shared" si="3"/>
        <v>0</v>
      </c>
      <c r="M17" s="7">
        <f t="shared" si="2"/>
        <v>0</v>
      </c>
    </row>
    <row r="18" spans="2:13" ht="15" thickBot="1">
      <c r="E18" s="7">
        <v>14</v>
      </c>
      <c r="F18" s="7">
        <f>'EVALUERING KJØRETØYRAPPORTERING'!C41</f>
        <v>0</v>
      </c>
      <c r="G18" s="7">
        <f>'EVALUERING KJØRETØYRAPPORTERING'!D41</f>
        <v>0</v>
      </c>
      <c r="H18" s="32">
        <f>'EVALUERING KJØRETØYRAPPORTERING'!E41</f>
        <v>0</v>
      </c>
      <c r="I18" s="3" t="str">
        <f>'EVALUERING KJØRETØYRAPPORTERING'!F41</f>
        <v/>
      </c>
      <c r="J18" s="7">
        <f t="shared" si="1"/>
        <v>0</v>
      </c>
      <c r="K18" s="7">
        <f t="shared" si="0"/>
        <v>0</v>
      </c>
      <c r="L18" s="7">
        <f t="shared" si="3"/>
        <v>0</v>
      </c>
      <c r="M18" s="7">
        <f t="shared" si="2"/>
        <v>0</v>
      </c>
    </row>
    <row r="19" spans="2:13">
      <c r="B19" s="82" t="s">
        <v>26</v>
      </c>
      <c r="C19" s="17"/>
      <c r="D19" s="17"/>
      <c r="E19" s="7">
        <v>15</v>
      </c>
      <c r="F19" s="7">
        <f>'EVALUERING KJØRETØYRAPPORTERING'!C42</f>
        <v>0</v>
      </c>
      <c r="G19" s="7">
        <f>'EVALUERING KJØRETØYRAPPORTERING'!D42</f>
        <v>0</v>
      </c>
      <c r="H19" s="32">
        <f>'EVALUERING KJØRETØYRAPPORTERING'!E42</f>
        <v>0</v>
      </c>
      <c r="I19" s="3" t="str">
        <f>'EVALUERING KJØRETØYRAPPORTERING'!F42</f>
        <v/>
      </c>
      <c r="J19" s="7">
        <f t="shared" si="1"/>
        <v>0</v>
      </c>
      <c r="K19" s="7">
        <f t="shared" si="0"/>
        <v>0</v>
      </c>
      <c r="L19" s="7">
        <f t="shared" si="3"/>
        <v>0</v>
      </c>
      <c r="M19" s="7">
        <f t="shared" si="2"/>
        <v>0</v>
      </c>
    </row>
    <row r="20" spans="2:13" ht="15" thickBot="1">
      <c r="B20" s="99" t="str">
        <f>IF(J105=0,"",(J105/(J105+K105)))</f>
        <v/>
      </c>
      <c r="C20" s="27"/>
      <c r="D20" s="27"/>
      <c r="E20" s="7">
        <v>16</v>
      </c>
      <c r="F20" s="7">
        <f>'EVALUERING KJØRETØYRAPPORTERING'!C43</f>
        <v>0</v>
      </c>
      <c r="G20" s="7">
        <f>'EVALUERING KJØRETØYRAPPORTERING'!D43</f>
        <v>0</v>
      </c>
      <c r="H20" s="32">
        <f>'EVALUERING KJØRETØYRAPPORTERING'!E43</f>
        <v>0</v>
      </c>
      <c r="I20" s="3" t="str">
        <f>'EVALUERING KJØRETØYRAPPORTERING'!F43</f>
        <v/>
      </c>
      <c r="J20" s="7">
        <f t="shared" si="1"/>
        <v>0</v>
      </c>
      <c r="K20" s="7">
        <f t="shared" si="0"/>
        <v>0</v>
      </c>
      <c r="L20" s="7">
        <f t="shared" si="3"/>
        <v>0</v>
      </c>
      <c r="M20" s="7">
        <f t="shared" si="2"/>
        <v>0</v>
      </c>
    </row>
    <row r="21" spans="2:13" ht="15" thickBot="1">
      <c r="E21" s="7">
        <v>17</v>
      </c>
      <c r="F21" s="7">
        <f>'EVALUERING KJØRETØYRAPPORTERING'!C44</f>
        <v>0</v>
      </c>
      <c r="G21" s="7">
        <f>'EVALUERING KJØRETØYRAPPORTERING'!D44</f>
        <v>0</v>
      </c>
      <c r="H21" s="32">
        <f>'EVALUERING KJØRETØYRAPPORTERING'!E44</f>
        <v>0</v>
      </c>
      <c r="I21" s="3" t="str">
        <f>'EVALUERING KJØRETØYRAPPORTERING'!F44</f>
        <v/>
      </c>
      <c r="J21" s="7">
        <f t="shared" si="1"/>
        <v>0</v>
      </c>
      <c r="K21" s="7">
        <f t="shared" si="0"/>
        <v>0</v>
      </c>
      <c r="L21" s="7">
        <f t="shared" si="3"/>
        <v>0</v>
      </c>
      <c r="M21" s="7">
        <f t="shared" si="2"/>
        <v>0</v>
      </c>
    </row>
    <row r="22" spans="2:13">
      <c r="B22" s="82" t="s">
        <v>27</v>
      </c>
      <c r="C22" s="17"/>
      <c r="D22" s="17"/>
      <c r="E22" s="7">
        <v>18</v>
      </c>
      <c r="F22" s="7">
        <f>'EVALUERING KJØRETØYRAPPORTERING'!C45</f>
        <v>0</v>
      </c>
      <c r="G22" s="7">
        <f>'EVALUERING KJØRETØYRAPPORTERING'!D45</f>
        <v>0</v>
      </c>
      <c r="H22" s="32">
        <f>'EVALUERING KJØRETØYRAPPORTERING'!E45</f>
        <v>0</v>
      </c>
      <c r="I22" s="3" t="str">
        <f>'EVALUERING KJØRETØYRAPPORTERING'!F45</f>
        <v/>
      </c>
      <c r="J22" s="7">
        <f t="shared" si="1"/>
        <v>0</v>
      </c>
      <c r="K22" s="7">
        <f t="shared" si="0"/>
        <v>0</v>
      </c>
      <c r="L22" s="7">
        <f t="shared" si="3"/>
        <v>0</v>
      </c>
      <c r="M22" s="7">
        <f t="shared" si="2"/>
        <v>0</v>
      </c>
    </row>
    <row r="23" spans="2:13" ht="15" thickBot="1">
      <c r="B23" s="83" t="str">
        <f>IF(L105=0,"",(L105/(L105+M105)))</f>
        <v/>
      </c>
      <c r="C23" s="27"/>
      <c r="D23" s="27"/>
      <c r="E23" s="7">
        <v>19</v>
      </c>
      <c r="F23" s="7">
        <f>'EVALUERING KJØRETØYRAPPORTERING'!C46</f>
        <v>0</v>
      </c>
      <c r="G23" s="7">
        <f>'EVALUERING KJØRETØYRAPPORTERING'!D46</f>
        <v>0</v>
      </c>
      <c r="H23" s="32">
        <f>'EVALUERING KJØRETØYRAPPORTERING'!E46</f>
        <v>0</v>
      </c>
      <c r="I23" s="3" t="str">
        <f>'EVALUERING KJØRETØYRAPPORTERING'!F46</f>
        <v/>
      </c>
      <c r="J23" s="7">
        <f t="shared" si="1"/>
        <v>0</v>
      </c>
      <c r="K23" s="7">
        <f t="shared" si="0"/>
        <v>0</v>
      </c>
      <c r="L23" s="7">
        <f t="shared" si="3"/>
        <v>0</v>
      </c>
      <c r="M23" s="7">
        <f t="shared" si="2"/>
        <v>0</v>
      </c>
    </row>
    <row r="24" spans="2:13" ht="15" thickBot="1">
      <c r="E24" s="7">
        <v>20</v>
      </c>
      <c r="F24" s="7">
        <f>'EVALUERING KJØRETØYRAPPORTERING'!C47</f>
        <v>0</v>
      </c>
      <c r="G24" s="7">
        <f>'EVALUERING KJØRETØYRAPPORTERING'!D47</f>
        <v>0</v>
      </c>
      <c r="H24" s="32">
        <f>'EVALUERING KJØRETØYRAPPORTERING'!E47</f>
        <v>0</v>
      </c>
      <c r="I24" s="3" t="str">
        <f>'EVALUERING KJØRETØYRAPPORTERING'!F47</f>
        <v/>
      </c>
      <c r="J24" s="7">
        <f t="shared" si="1"/>
        <v>0</v>
      </c>
      <c r="K24" s="7">
        <f t="shared" si="0"/>
        <v>0</v>
      </c>
      <c r="L24" s="7">
        <f t="shared" si="3"/>
        <v>0</v>
      </c>
      <c r="M24" s="7">
        <f t="shared" si="2"/>
        <v>0</v>
      </c>
    </row>
    <row r="25" spans="2:13">
      <c r="B25" s="29" t="s">
        <v>46</v>
      </c>
      <c r="C25" s="84"/>
      <c r="E25" s="7">
        <v>21</v>
      </c>
      <c r="F25" s="7">
        <f>'EVALUERING KJØRETØYRAPPORTERING'!C48</f>
        <v>0</v>
      </c>
      <c r="G25" s="7">
        <f>'EVALUERING KJØRETØYRAPPORTERING'!D48</f>
        <v>0</v>
      </c>
      <c r="H25" s="32">
        <f>'EVALUERING KJØRETØYRAPPORTERING'!E48</f>
        <v>0</v>
      </c>
      <c r="I25" s="3" t="str">
        <f>'EVALUERING KJØRETØYRAPPORTERING'!F48</f>
        <v/>
      </c>
      <c r="J25" s="7">
        <f t="shared" si="1"/>
        <v>0</v>
      </c>
      <c r="K25" s="7">
        <f t="shared" si="0"/>
        <v>0</v>
      </c>
      <c r="L25" s="7">
        <f t="shared" si="3"/>
        <v>0</v>
      </c>
      <c r="M25" s="7">
        <f t="shared" si="2"/>
        <v>0</v>
      </c>
    </row>
    <row r="26" spans="2:13">
      <c r="B26" s="30" t="s">
        <v>0</v>
      </c>
      <c r="C26" s="85">
        <f>IF('EVALUERING KJØRETØYRAPPORTERING'!F11='INNDATA OG UTREGNING'!B26,1,0)</f>
        <v>0</v>
      </c>
      <c r="E26" s="7">
        <v>22</v>
      </c>
      <c r="F26" s="7">
        <f>'EVALUERING KJØRETØYRAPPORTERING'!C49</f>
        <v>0</v>
      </c>
      <c r="G26" s="7">
        <f>'EVALUERING KJØRETØYRAPPORTERING'!D49</f>
        <v>0</v>
      </c>
      <c r="H26" s="32">
        <f>'EVALUERING KJØRETØYRAPPORTERING'!E49</f>
        <v>0</v>
      </c>
      <c r="I26" s="3" t="str">
        <f>'EVALUERING KJØRETØYRAPPORTERING'!F49</f>
        <v/>
      </c>
      <c r="J26" s="7">
        <f t="shared" si="1"/>
        <v>0</v>
      </c>
      <c r="K26" s="7">
        <f t="shared" si="0"/>
        <v>0</v>
      </c>
      <c r="L26" s="7">
        <f t="shared" si="3"/>
        <v>0</v>
      </c>
      <c r="M26" s="7">
        <f t="shared" si="2"/>
        <v>0</v>
      </c>
    </row>
    <row r="27" spans="2:13">
      <c r="B27" s="30" t="s">
        <v>21</v>
      </c>
      <c r="C27" s="85">
        <f>IF('EVALUERING KJØRETØYRAPPORTERING'!F11="Første kontraktsår",1,0)</f>
        <v>1</v>
      </c>
      <c r="E27" s="7">
        <v>23</v>
      </c>
      <c r="F27" s="7">
        <f>'EVALUERING KJØRETØYRAPPORTERING'!C50</f>
        <v>0</v>
      </c>
      <c r="G27" s="7">
        <f>'EVALUERING KJØRETØYRAPPORTERING'!D50</f>
        <v>0</v>
      </c>
      <c r="H27" s="32">
        <f>'EVALUERING KJØRETØYRAPPORTERING'!E50</f>
        <v>0</v>
      </c>
      <c r="I27" s="3" t="str">
        <f>'EVALUERING KJØRETØYRAPPORTERING'!F50</f>
        <v/>
      </c>
      <c r="J27" s="7">
        <f t="shared" si="1"/>
        <v>0</v>
      </c>
      <c r="K27" s="7">
        <f t="shared" si="0"/>
        <v>0</v>
      </c>
      <c r="L27" s="7">
        <f t="shared" si="3"/>
        <v>0</v>
      </c>
      <c r="M27" s="7">
        <f t="shared" si="2"/>
        <v>0</v>
      </c>
    </row>
    <row r="28" spans="2:13">
      <c r="B28" s="30" t="s">
        <v>22</v>
      </c>
      <c r="C28" s="85">
        <f>IF('EVALUERING KJØRETØYRAPPORTERING'!F11="Andre kontraktsår",1,0)</f>
        <v>0</v>
      </c>
      <c r="E28" s="7">
        <v>24</v>
      </c>
      <c r="F28" s="7">
        <f>'EVALUERING KJØRETØYRAPPORTERING'!C51</f>
        <v>0</v>
      </c>
      <c r="G28" s="7">
        <f>'EVALUERING KJØRETØYRAPPORTERING'!D51</f>
        <v>0</v>
      </c>
      <c r="H28" s="32">
        <f>'EVALUERING KJØRETØYRAPPORTERING'!E51</f>
        <v>0</v>
      </c>
      <c r="I28" s="3" t="str">
        <f>'EVALUERING KJØRETØYRAPPORTERING'!F51</f>
        <v/>
      </c>
      <c r="J28" s="7">
        <f t="shared" si="1"/>
        <v>0</v>
      </c>
      <c r="K28" s="7">
        <f t="shared" si="0"/>
        <v>0</v>
      </c>
      <c r="L28" s="7">
        <f t="shared" si="3"/>
        <v>0</v>
      </c>
      <c r="M28" s="7">
        <f t="shared" si="2"/>
        <v>0</v>
      </c>
    </row>
    <row r="29" spans="2:13">
      <c r="B29" s="30" t="s">
        <v>23</v>
      </c>
      <c r="C29" s="85">
        <f>IF('EVALUERING KJØRETØYRAPPORTERING'!F11="Tredje kontraktsår",1,0)</f>
        <v>0</v>
      </c>
      <c r="E29" s="7">
        <v>25</v>
      </c>
      <c r="F29" s="7">
        <f>'EVALUERING KJØRETØYRAPPORTERING'!C52</f>
        <v>0</v>
      </c>
      <c r="G29" s="7">
        <f>'EVALUERING KJØRETØYRAPPORTERING'!D52</f>
        <v>0</v>
      </c>
      <c r="H29" s="32">
        <f>'EVALUERING KJØRETØYRAPPORTERING'!E52</f>
        <v>0</v>
      </c>
      <c r="I29" s="3" t="str">
        <f>'EVALUERING KJØRETØYRAPPORTERING'!F52</f>
        <v/>
      </c>
      <c r="J29" s="7">
        <f t="shared" si="1"/>
        <v>0</v>
      </c>
      <c r="K29" s="7">
        <f t="shared" si="0"/>
        <v>0</v>
      </c>
      <c r="L29" s="7">
        <f t="shared" si="3"/>
        <v>0</v>
      </c>
      <c r="M29" s="7">
        <f t="shared" si="2"/>
        <v>0</v>
      </c>
    </row>
    <row r="30" spans="2:13">
      <c r="B30" s="30" t="s">
        <v>24</v>
      </c>
      <c r="C30" s="85">
        <f>IF('EVALUERING KJØRETØYRAPPORTERING'!F11="Fjerde kontraktsår",1,0)</f>
        <v>0</v>
      </c>
      <c r="E30" s="7">
        <v>26</v>
      </c>
      <c r="F30" s="7">
        <f>'EVALUERING KJØRETØYRAPPORTERING'!C53</f>
        <v>0</v>
      </c>
      <c r="G30" s="7">
        <f>'EVALUERING KJØRETØYRAPPORTERING'!D53</f>
        <v>0</v>
      </c>
      <c r="H30" s="32">
        <f>'EVALUERING KJØRETØYRAPPORTERING'!E53</f>
        <v>0</v>
      </c>
      <c r="I30" s="3" t="str">
        <f>'EVALUERING KJØRETØYRAPPORTERING'!F53</f>
        <v/>
      </c>
      <c r="J30" s="7">
        <f t="shared" si="1"/>
        <v>0</v>
      </c>
      <c r="K30" s="7">
        <f t="shared" si="0"/>
        <v>0</v>
      </c>
      <c r="L30" s="7">
        <f t="shared" si="3"/>
        <v>0</v>
      </c>
      <c r="M30" s="7">
        <f t="shared" si="2"/>
        <v>0</v>
      </c>
    </row>
    <row r="31" spans="2:13">
      <c r="B31" s="30" t="s">
        <v>25</v>
      </c>
      <c r="C31" s="85">
        <f>IF('EVALUERING KJØRETØYRAPPORTERING'!F11='INNDATA OG UTREGNING'!B31,1,0)</f>
        <v>0</v>
      </c>
      <c r="E31" s="7">
        <v>27</v>
      </c>
      <c r="F31" s="7">
        <f>'EVALUERING KJØRETØYRAPPORTERING'!C54</f>
        <v>0</v>
      </c>
      <c r="G31" s="7">
        <f>'EVALUERING KJØRETØYRAPPORTERING'!D54</f>
        <v>0</v>
      </c>
      <c r="H31" s="32">
        <f>'EVALUERING KJØRETØYRAPPORTERING'!E54</f>
        <v>0</v>
      </c>
      <c r="I31" s="3" t="str">
        <f>'EVALUERING KJØRETØYRAPPORTERING'!F54</f>
        <v/>
      </c>
      <c r="J31" s="7">
        <f t="shared" si="1"/>
        <v>0</v>
      </c>
      <c r="K31" s="7">
        <f t="shared" si="0"/>
        <v>0</v>
      </c>
      <c r="L31" s="7">
        <f t="shared" si="3"/>
        <v>0</v>
      </c>
      <c r="M31" s="7">
        <f t="shared" si="2"/>
        <v>0</v>
      </c>
    </row>
    <row r="32" spans="2:13" ht="15" thickBot="1">
      <c r="B32" s="31" t="s">
        <v>38</v>
      </c>
      <c r="C32" s="86">
        <f>SUM(C26:C31)</f>
        <v>1</v>
      </c>
      <c r="E32" s="7">
        <v>28</v>
      </c>
      <c r="F32" s="7">
        <f>'EVALUERING KJØRETØYRAPPORTERING'!C55</f>
        <v>0</v>
      </c>
      <c r="G32" s="7">
        <f>'EVALUERING KJØRETØYRAPPORTERING'!D55</f>
        <v>0</v>
      </c>
      <c r="H32" s="32">
        <f>'EVALUERING KJØRETØYRAPPORTERING'!E55</f>
        <v>0</v>
      </c>
      <c r="I32" s="3" t="str">
        <f>'EVALUERING KJØRETØYRAPPORTERING'!F55</f>
        <v/>
      </c>
      <c r="J32" s="7">
        <f t="shared" si="1"/>
        <v>0</v>
      </c>
      <c r="K32" s="7">
        <f t="shared" si="0"/>
        <v>0</v>
      </c>
      <c r="L32" s="7">
        <f t="shared" si="3"/>
        <v>0</v>
      </c>
      <c r="M32" s="7">
        <f t="shared" si="2"/>
        <v>0</v>
      </c>
    </row>
    <row r="33" spans="2:13" ht="15" thickBot="1">
      <c r="E33" s="7">
        <v>29</v>
      </c>
      <c r="F33" s="7">
        <f>'EVALUERING KJØRETØYRAPPORTERING'!C56</f>
        <v>0</v>
      </c>
      <c r="G33" s="7">
        <f>'EVALUERING KJØRETØYRAPPORTERING'!D56</f>
        <v>0</v>
      </c>
      <c r="H33" s="32">
        <f>'EVALUERING KJØRETØYRAPPORTERING'!E56</f>
        <v>0</v>
      </c>
      <c r="I33" s="3" t="str">
        <f>'EVALUERING KJØRETØYRAPPORTERING'!F56</f>
        <v/>
      </c>
      <c r="J33" s="7">
        <f t="shared" si="1"/>
        <v>0</v>
      </c>
      <c r="K33" s="7">
        <f t="shared" si="0"/>
        <v>0</v>
      </c>
      <c r="L33" s="7">
        <f t="shared" si="3"/>
        <v>0</v>
      </c>
      <c r="M33" s="7">
        <f t="shared" si="2"/>
        <v>0</v>
      </c>
    </row>
    <row r="34" spans="2:13">
      <c r="B34" s="29" t="s">
        <v>34</v>
      </c>
      <c r="C34" s="84"/>
      <c r="E34" s="7">
        <v>30</v>
      </c>
      <c r="F34" s="7">
        <f>'EVALUERING KJØRETØYRAPPORTERING'!C57</f>
        <v>0</v>
      </c>
      <c r="G34" s="7">
        <f>'EVALUERING KJØRETØYRAPPORTERING'!D57</f>
        <v>0</v>
      </c>
      <c r="H34" s="32">
        <f>'EVALUERING KJØRETØYRAPPORTERING'!E57</f>
        <v>0</v>
      </c>
      <c r="I34" s="3" t="str">
        <f>'EVALUERING KJØRETØYRAPPORTERING'!F57</f>
        <v/>
      </c>
      <c r="J34" s="7">
        <f t="shared" si="1"/>
        <v>0</v>
      </c>
      <c r="K34" s="7">
        <f t="shared" si="0"/>
        <v>0</v>
      </c>
      <c r="L34" s="7">
        <f t="shared" si="3"/>
        <v>0</v>
      </c>
      <c r="M34" s="7">
        <f t="shared" si="2"/>
        <v>0</v>
      </c>
    </row>
    <row r="35" spans="2:13">
      <c r="B35" s="30" t="s">
        <v>0</v>
      </c>
      <c r="C35" s="85"/>
      <c r="E35" s="7">
        <v>31</v>
      </c>
      <c r="F35" s="7">
        <f>'EVALUERING KJØRETØYRAPPORTERING'!C58</f>
        <v>0</v>
      </c>
      <c r="G35" s="7">
        <f>'EVALUERING KJØRETØYRAPPORTERING'!D58</f>
        <v>0</v>
      </c>
      <c r="H35" s="32">
        <f>'EVALUERING KJØRETØYRAPPORTERING'!E58</f>
        <v>0</v>
      </c>
      <c r="I35" s="3" t="str">
        <f>'EVALUERING KJØRETØYRAPPORTERING'!F58</f>
        <v/>
      </c>
      <c r="J35" s="7">
        <f t="shared" si="1"/>
        <v>0</v>
      </c>
      <c r="K35" s="7">
        <f t="shared" si="0"/>
        <v>0</v>
      </c>
      <c r="L35" s="7">
        <f t="shared" si="3"/>
        <v>0</v>
      </c>
      <c r="M35" s="7">
        <f t="shared" si="2"/>
        <v>0</v>
      </c>
    </row>
    <row r="36" spans="2:13">
      <c r="B36" s="30" t="s">
        <v>21</v>
      </c>
      <c r="C36" s="88" t="e">
        <f>'INNDATA OG UTREGNING'!B20-('EVALUERING KJØRETØYRAPPORTERING'!E18+'EVALUERING KJØRETØYRAPPORTERING'!E19+'EVALUERING KJØRETØYRAPPORTERING'!E20)</f>
        <v>#VALUE!</v>
      </c>
      <c r="E36" s="7">
        <v>32</v>
      </c>
      <c r="F36" s="7">
        <f>'EVALUERING KJØRETØYRAPPORTERING'!C59</f>
        <v>0</v>
      </c>
      <c r="G36" s="7">
        <f>'EVALUERING KJØRETØYRAPPORTERING'!D59</f>
        <v>0</v>
      </c>
      <c r="H36" s="32">
        <f>'EVALUERING KJØRETØYRAPPORTERING'!E59</f>
        <v>0</v>
      </c>
      <c r="I36" s="3" t="str">
        <f>'EVALUERING KJØRETØYRAPPORTERING'!F59</f>
        <v/>
      </c>
      <c r="J36" s="7">
        <f t="shared" si="1"/>
        <v>0</v>
      </c>
      <c r="K36" s="7">
        <f t="shared" si="0"/>
        <v>0</v>
      </c>
      <c r="L36" s="7">
        <f t="shared" si="3"/>
        <v>0</v>
      </c>
      <c r="M36" s="7">
        <f t="shared" si="2"/>
        <v>0</v>
      </c>
    </row>
    <row r="37" spans="2:13">
      <c r="B37" s="30" t="s">
        <v>22</v>
      </c>
      <c r="C37" s="88" t="e">
        <f>B20-('EVALUERING KJØRETØYRAPPORTERING'!F18+'EVALUERING KJØRETØYRAPPORTERING'!F19+'EVALUERING KJØRETØYRAPPORTERING'!F20)</f>
        <v>#VALUE!</v>
      </c>
      <c r="E37" s="7">
        <v>33</v>
      </c>
      <c r="F37" s="7">
        <f>'EVALUERING KJØRETØYRAPPORTERING'!C60</f>
        <v>0</v>
      </c>
      <c r="G37" s="7">
        <f>'EVALUERING KJØRETØYRAPPORTERING'!D60</f>
        <v>0</v>
      </c>
      <c r="H37" s="32">
        <f>'EVALUERING KJØRETØYRAPPORTERING'!E60</f>
        <v>0</v>
      </c>
      <c r="I37" s="3" t="str">
        <f>'EVALUERING KJØRETØYRAPPORTERING'!F60</f>
        <v/>
      </c>
      <c r="J37" s="7">
        <f t="shared" si="1"/>
        <v>0</v>
      </c>
      <c r="K37" s="7">
        <f t="shared" ref="K37:K68" si="4">IF(OR(G37=$B$8,G37=$B$9,G37=$B$10),1,0)</f>
        <v>0</v>
      </c>
      <c r="L37" s="7">
        <f t="shared" si="3"/>
        <v>0</v>
      </c>
      <c r="M37" s="7">
        <f t="shared" si="2"/>
        <v>0</v>
      </c>
    </row>
    <row r="38" spans="2:13">
      <c r="B38" s="30" t="s">
        <v>23</v>
      </c>
      <c r="C38" s="88" t="e">
        <f>B20-('EVALUERING KJØRETØYRAPPORTERING'!G18+'EVALUERING KJØRETØYRAPPORTERING'!G19+'EVALUERING KJØRETØYRAPPORTERING'!G20)</f>
        <v>#VALUE!</v>
      </c>
      <c r="E38" s="7">
        <v>34</v>
      </c>
      <c r="F38" s="7">
        <f>'EVALUERING KJØRETØYRAPPORTERING'!C61</f>
        <v>0</v>
      </c>
      <c r="G38" s="7">
        <f>'EVALUERING KJØRETØYRAPPORTERING'!D61</f>
        <v>0</v>
      </c>
      <c r="H38" s="32">
        <f>'EVALUERING KJØRETØYRAPPORTERING'!E61</f>
        <v>0</v>
      </c>
      <c r="I38" s="3" t="str">
        <f>'EVALUERING KJØRETØYRAPPORTERING'!F61</f>
        <v/>
      </c>
      <c r="J38" s="7">
        <f t="shared" si="1"/>
        <v>0</v>
      </c>
      <c r="K38" s="7">
        <f t="shared" si="4"/>
        <v>0</v>
      </c>
      <c r="L38" s="7">
        <f t="shared" si="3"/>
        <v>0</v>
      </c>
      <c r="M38" s="7">
        <f t="shared" si="2"/>
        <v>0</v>
      </c>
    </row>
    <row r="39" spans="2:13">
      <c r="B39" s="30" t="s">
        <v>24</v>
      </c>
      <c r="C39" s="88" t="e">
        <f>'INNDATA OG UTREGNING'!B20-('EVALUERING KJØRETØYRAPPORTERING'!H18+'EVALUERING KJØRETØYRAPPORTERING'!H19+'EVALUERING KJØRETØYRAPPORTERING'!H20)</f>
        <v>#VALUE!</v>
      </c>
      <c r="E39" s="7">
        <v>35</v>
      </c>
      <c r="F39" s="7">
        <f>'EVALUERING KJØRETØYRAPPORTERING'!C62</f>
        <v>0</v>
      </c>
      <c r="G39" s="7">
        <f>'EVALUERING KJØRETØYRAPPORTERING'!D62</f>
        <v>0</v>
      </c>
      <c r="H39" s="32">
        <f>'EVALUERING KJØRETØYRAPPORTERING'!E62</f>
        <v>0</v>
      </c>
      <c r="I39" s="3" t="str">
        <f>'EVALUERING KJØRETØYRAPPORTERING'!F62</f>
        <v/>
      </c>
      <c r="J39" s="7">
        <f t="shared" si="1"/>
        <v>0</v>
      </c>
      <c r="K39" s="7">
        <f t="shared" si="4"/>
        <v>0</v>
      </c>
      <c r="L39" s="7">
        <f t="shared" si="3"/>
        <v>0</v>
      </c>
      <c r="M39" s="7">
        <f t="shared" si="2"/>
        <v>0</v>
      </c>
    </row>
    <row r="40" spans="2:13" ht="15" thickBot="1">
      <c r="B40" s="31" t="s">
        <v>25</v>
      </c>
      <c r="C40" s="86"/>
      <c r="E40" s="7">
        <v>36</v>
      </c>
      <c r="F40" s="7">
        <f>'EVALUERING KJØRETØYRAPPORTERING'!C63</f>
        <v>0</v>
      </c>
      <c r="G40" s="7">
        <f>'EVALUERING KJØRETØYRAPPORTERING'!D63</f>
        <v>0</v>
      </c>
      <c r="H40" s="32">
        <f>'EVALUERING KJØRETØYRAPPORTERING'!E63</f>
        <v>0</v>
      </c>
      <c r="I40" s="3" t="str">
        <f>'EVALUERING KJØRETØYRAPPORTERING'!F63</f>
        <v/>
      </c>
      <c r="J40" s="7">
        <f t="shared" si="1"/>
        <v>0</v>
      </c>
      <c r="K40" s="7">
        <f t="shared" si="4"/>
        <v>0</v>
      </c>
      <c r="L40" s="7">
        <f t="shared" si="3"/>
        <v>0</v>
      </c>
      <c r="M40" s="7">
        <f t="shared" si="2"/>
        <v>0</v>
      </c>
    </row>
    <row r="41" spans="2:13" ht="15" thickBot="1">
      <c r="E41" s="7">
        <v>37</v>
      </c>
      <c r="F41" s="7">
        <f>'EVALUERING KJØRETØYRAPPORTERING'!C64</f>
        <v>0</v>
      </c>
      <c r="G41" s="7">
        <f>'EVALUERING KJØRETØYRAPPORTERING'!D64</f>
        <v>0</v>
      </c>
      <c r="H41" s="32">
        <f>'EVALUERING KJØRETØYRAPPORTERING'!E64</f>
        <v>0</v>
      </c>
      <c r="I41" s="3" t="str">
        <f>'EVALUERING KJØRETØYRAPPORTERING'!F64</f>
        <v/>
      </c>
      <c r="J41" s="7">
        <f t="shared" si="1"/>
        <v>0</v>
      </c>
      <c r="K41" s="7">
        <f t="shared" si="4"/>
        <v>0</v>
      </c>
      <c r="L41" s="7">
        <f t="shared" si="3"/>
        <v>0</v>
      </c>
      <c r="M41" s="7">
        <f t="shared" si="2"/>
        <v>0</v>
      </c>
    </row>
    <row r="42" spans="2:13">
      <c r="B42" s="29" t="s">
        <v>35</v>
      </c>
      <c r="C42" s="84"/>
      <c r="E42" s="7">
        <v>38</v>
      </c>
      <c r="F42" s="7">
        <f>'EVALUERING KJØRETØYRAPPORTERING'!C65</f>
        <v>0</v>
      </c>
      <c r="G42" s="7">
        <f>'EVALUERING KJØRETØYRAPPORTERING'!D65</f>
        <v>0</v>
      </c>
      <c r="H42" s="32">
        <f>'EVALUERING KJØRETØYRAPPORTERING'!E65</f>
        <v>0</v>
      </c>
      <c r="I42" s="3" t="str">
        <f>'EVALUERING KJØRETØYRAPPORTERING'!F65</f>
        <v/>
      </c>
      <c r="J42" s="7">
        <f t="shared" si="1"/>
        <v>0</v>
      </c>
      <c r="K42" s="7">
        <f t="shared" si="4"/>
        <v>0</v>
      </c>
      <c r="L42" s="7">
        <f t="shared" si="3"/>
        <v>0</v>
      </c>
      <c r="M42" s="7">
        <f t="shared" si="2"/>
        <v>0</v>
      </c>
    </row>
    <row r="43" spans="2:13">
      <c r="B43" s="30" t="s">
        <v>0</v>
      </c>
      <c r="C43" s="85"/>
      <c r="E43" s="7">
        <v>39</v>
      </c>
      <c r="F43" s="7">
        <f>'EVALUERING KJØRETØYRAPPORTERING'!C66</f>
        <v>0</v>
      </c>
      <c r="G43" s="7">
        <f>'EVALUERING KJØRETØYRAPPORTERING'!D66</f>
        <v>0</v>
      </c>
      <c r="H43" s="32">
        <f>'EVALUERING KJØRETØYRAPPORTERING'!E66</f>
        <v>0</v>
      </c>
      <c r="I43" s="3" t="str">
        <f>'EVALUERING KJØRETØYRAPPORTERING'!F66</f>
        <v/>
      </c>
      <c r="J43" s="7">
        <f t="shared" si="1"/>
        <v>0</v>
      </c>
      <c r="K43" s="7">
        <f t="shared" si="4"/>
        <v>0</v>
      </c>
      <c r="L43" s="7">
        <f t="shared" si="3"/>
        <v>0</v>
      </c>
      <c r="M43" s="7">
        <f t="shared" si="2"/>
        <v>0</v>
      </c>
    </row>
    <row r="44" spans="2:13">
      <c r="B44" s="30" t="s">
        <v>21</v>
      </c>
      <c r="C44" s="88" t="e">
        <f>B23-('EVALUERING KJØRETØYRAPPORTERING'!E18+'EVALUERING KJØRETØYRAPPORTERING'!E19+'EVALUERING KJØRETØYRAPPORTERING'!E20)</f>
        <v>#VALUE!</v>
      </c>
      <c r="E44" s="7">
        <v>40</v>
      </c>
      <c r="F44" s="7">
        <f>'EVALUERING KJØRETØYRAPPORTERING'!C67</f>
        <v>0</v>
      </c>
      <c r="G44" s="7">
        <f>'EVALUERING KJØRETØYRAPPORTERING'!D67</f>
        <v>0</v>
      </c>
      <c r="H44" s="32">
        <f>'EVALUERING KJØRETØYRAPPORTERING'!E67</f>
        <v>0</v>
      </c>
      <c r="I44" s="3" t="str">
        <f>'EVALUERING KJØRETØYRAPPORTERING'!F67</f>
        <v/>
      </c>
      <c r="J44" s="7">
        <f t="shared" si="1"/>
        <v>0</v>
      </c>
      <c r="K44" s="7">
        <f t="shared" si="4"/>
        <v>0</v>
      </c>
      <c r="L44" s="7">
        <f t="shared" si="3"/>
        <v>0</v>
      </c>
      <c r="M44" s="7">
        <f t="shared" si="2"/>
        <v>0</v>
      </c>
    </row>
    <row r="45" spans="2:13">
      <c r="B45" s="30" t="s">
        <v>22</v>
      </c>
      <c r="C45" s="88" t="e">
        <f>B23-('EVALUERING KJØRETØYRAPPORTERING'!F18+'EVALUERING KJØRETØYRAPPORTERING'!F19+'EVALUERING KJØRETØYRAPPORTERING'!F20)</f>
        <v>#VALUE!</v>
      </c>
      <c r="E45" s="7">
        <v>41</v>
      </c>
      <c r="F45" s="7">
        <f>'EVALUERING KJØRETØYRAPPORTERING'!C68</f>
        <v>0</v>
      </c>
      <c r="G45" s="7">
        <f>'EVALUERING KJØRETØYRAPPORTERING'!D68</f>
        <v>0</v>
      </c>
      <c r="H45" s="32">
        <f>'EVALUERING KJØRETØYRAPPORTERING'!E68</f>
        <v>0</v>
      </c>
      <c r="I45" s="3" t="str">
        <f>'EVALUERING KJØRETØYRAPPORTERING'!F68</f>
        <v/>
      </c>
      <c r="J45" s="7">
        <f t="shared" si="1"/>
        <v>0</v>
      </c>
      <c r="K45" s="7">
        <f t="shared" si="4"/>
        <v>0</v>
      </c>
      <c r="L45" s="7">
        <f t="shared" si="3"/>
        <v>0</v>
      </c>
      <c r="M45" s="7">
        <f t="shared" si="2"/>
        <v>0</v>
      </c>
    </row>
    <row r="46" spans="2:13">
      <c r="B46" s="30" t="s">
        <v>23</v>
      </c>
      <c r="C46" s="88" t="e">
        <f>B23-('EVALUERING KJØRETØYRAPPORTERING'!G18+'EVALUERING KJØRETØYRAPPORTERING'!G19+'EVALUERING KJØRETØYRAPPORTERING'!G20)</f>
        <v>#VALUE!</v>
      </c>
      <c r="E46" s="7">
        <v>42</v>
      </c>
      <c r="F46" s="7">
        <f>'EVALUERING KJØRETØYRAPPORTERING'!C69</f>
        <v>0</v>
      </c>
      <c r="G46" s="7">
        <f>'EVALUERING KJØRETØYRAPPORTERING'!D69</f>
        <v>0</v>
      </c>
      <c r="H46" s="32">
        <f>'EVALUERING KJØRETØYRAPPORTERING'!E69</f>
        <v>0</v>
      </c>
      <c r="I46" s="3" t="str">
        <f>'EVALUERING KJØRETØYRAPPORTERING'!F69</f>
        <v/>
      </c>
      <c r="J46" s="7">
        <f t="shared" si="1"/>
        <v>0</v>
      </c>
      <c r="K46" s="7">
        <f t="shared" si="4"/>
        <v>0</v>
      </c>
      <c r="L46" s="7">
        <f t="shared" si="3"/>
        <v>0</v>
      </c>
      <c r="M46" s="7">
        <f t="shared" si="2"/>
        <v>0</v>
      </c>
    </row>
    <row r="47" spans="2:13">
      <c r="B47" s="22" t="s">
        <v>24</v>
      </c>
      <c r="C47" s="88" t="e">
        <f>B23-('EVALUERING KJØRETØYRAPPORTERING'!H18+'EVALUERING KJØRETØYRAPPORTERING'!H19+'EVALUERING KJØRETØYRAPPORTERING'!H20)</f>
        <v>#VALUE!</v>
      </c>
      <c r="E47" s="7">
        <v>43</v>
      </c>
      <c r="F47" s="7">
        <f>'EVALUERING KJØRETØYRAPPORTERING'!C70</f>
        <v>0</v>
      </c>
      <c r="G47" s="7">
        <f>'EVALUERING KJØRETØYRAPPORTERING'!D70</f>
        <v>0</v>
      </c>
      <c r="H47" s="32">
        <f>'EVALUERING KJØRETØYRAPPORTERING'!E70</f>
        <v>0</v>
      </c>
      <c r="I47" s="3" t="str">
        <f>'EVALUERING KJØRETØYRAPPORTERING'!F70</f>
        <v/>
      </c>
      <c r="J47" s="7">
        <f t="shared" si="1"/>
        <v>0</v>
      </c>
      <c r="K47" s="7">
        <f t="shared" si="4"/>
        <v>0</v>
      </c>
      <c r="L47" s="7">
        <f t="shared" si="3"/>
        <v>0</v>
      </c>
      <c r="M47" s="7">
        <f t="shared" si="2"/>
        <v>0</v>
      </c>
    </row>
    <row r="48" spans="2:13" ht="15" thickBot="1">
      <c r="B48" s="31" t="s">
        <v>25</v>
      </c>
      <c r="C48" s="86"/>
      <c r="E48" s="7">
        <v>44</v>
      </c>
      <c r="F48" s="7">
        <f>'EVALUERING KJØRETØYRAPPORTERING'!C71</f>
        <v>0</v>
      </c>
      <c r="G48" s="7">
        <f>'EVALUERING KJØRETØYRAPPORTERING'!D71</f>
        <v>0</v>
      </c>
      <c r="H48" s="32">
        <f>'EVALUERING KJØRETØYRAPPORTERING'!E71</f>
        <v>0</v>
      </c>
      <c r="I48" s="3" t="str">
        <f>'EVALUERING KJØRETØYRAPPORTERING'!F71</f>
        <v/>
      </c>
      <c r="J48" s="7">
        <f t="shared" si="1"/>
        <v>0</v>
      </c>
      <c r="K48" s="7">
        <f t="shared" si="4"/>
        <v>0</v>
      </c>
      <c r="L48" s="7">
        <f t="shared" si="3"/>
        <v>0</v>
      </c>
      <c r="M48" s="7">
        <f t="shared" si="2"/>
        <v>0</v>
      </c>
    </row>
    <row r="49" spans="2:13" ht="15" thickBot="1">
      <c r="E49" s="7">
        <v>45</v>
      </c>
      <c r="F49" s="7">
        <f>'EVALUERING KJØRETØYRAPPORTERING'!C72</f>
        <v>0</v>
      </c>
      <c r="G49" s="7">
        <f>'EVALUERING KJØRETØYRAPPORTERING'!D72</f>
        <v>0</v>
      </c>
      <c r="H49" s="32">
        <f>'EVALUERING KJØRETØYRAPPORTERING'!E72</f>
        <v>0</v>
      </c>
      <c r="I49" s="3" t="str">
        <f>'EVALUERING KJØRETØYRAPPORTERING'!F72</f>
        <v/>
      </c>
      <c r="J49" s="7">
        <f t="shared" si="1"/>
        <v>0</v>
      </c>
      <c r="K49" s="7">
        <f t="shared" si="4"/>
        <v>0</v>
      </c>
      <c r="L49" s="7">
        <f t="shared" si="3"/>
        <v>0</v>
      </c>
      <c r="M49" s="7">
        <f t="shared" si="2"/>
        <v>0</v>
      </c>
    </row>
    <row r="50" spans="2:13">
      <c r="B50" s="87" t="s">
        <v>36</v>
      </c>
      <c r="C50" s="84">
        <f>IF('EVALUERING KJØRETØYRAPPORTERING'!F13="Andel kjøretøy i prosent",1,0)</f>
        <v>0</v>
      </c>
      <c r="E50" s="7">
        <v>46</v>
      </c>
      <c r="F50" s="7">
        <f>'EVALUERING KJØRETØYRAPPORTERING'!C73</f>
        <v>0</v>
      </c>
      <c r="G50" s="7">
        <f>'EVALUERING KJØRETØYRAPPORTERING'!D73</f>
        <v>0</v>
      </c>
      <c r="H50" s="32">
        <f>'EVALUERING KJØRETØYRAPPORTERING'!E73</f>
        <v>0</v>
      </c>
      <c r="I50" s="3" t="str">
        <f>'EVALUERING KJØRETØYRAPPORTERING'!F73</f>
        <v/>
      </c>
      <c r="J50" s="7">
        <f t="shared" si="1"/>
        <v>0</v>
      </c>
      <c r="K50" s="7">
        <f t="shared" si="4"/>
        <v>0</v>
      </c>
      <c r="L50" s="7">
        <f t="shared" si="3"/>
        <v>0</v>
      </c>
      <c r="M50" s="7">
        <f t="shared" si="2"/>
        <v>0</v>
      </c>
    </row>
    <row r="51" spans="2:13" ht="15" thickBot="1">
      <c r="B51" s="31" t="s">
        <v>4</v>
      </c>
      <c r="C51" s="86">
        <f>IF('EVALUERING KJØRETØYRAPPORTERING'!F13="Andel oppmøter i prosent",1,0)</f>
        <v>1</v>
      </c>
      <c r="E51" s="7">
        <v>47</v>
      </c>
      <c r="F51" s="7">
        <f>'EVALUERING KJØRETØYRAPPORTERING'!C74</f>
        <v>0</v>
      </c>
      <c r="G51" s="7">
        <f>'EVALUERING KJØRETØYRAPPORTERING'!D74</f>
        <v>0</v>
      </c>
      <c r="H51" s="32">
        <f>'EVALUERING KJØRETØYRAPPORTERING'!E74</f>
        <v>0</v>
      </c>
      <c r="I51" s="3" t="str">
        <f>'EVALUERING KJØRETØYRAPPORTERING'!F74</f>
        <v/>
      </c>
      <c r="J51" s="7">
        <f t="shared" si="1"/>
        <v>0</v>
      </c>
      <c r="K51" s="7">
        <f t="shared" si="4"/>
        <v>0</v>
      </c>
      <c r="L51" s="7">
        <f t="shared" si="3"/>
        <v>0</v>
      </c>
      <c r="M51" s="7">
        <f t="shared" si="2"/>
        <v>0</v>
      </c>
    </row>
    <row r="52" spans="2:13" ht="15" thickBot="1">
      <c r="E52" s="7">
        <v>48</v>
      </c>
      <c r="F52" s="7">
        <f>'EVALUERING KJØRETØYRAPPORTERING'!C75</f>
        <v>0</v>
      </c>
      <c r="G52" s="7">
        <f>'EVALUERING KJØRETØYRAPPORTERING'!D75</f>
        <v>0</v>
      </c>
      <c r="H52" s="32">
        <f>'EVALUERING KJØRETØYRAPPORTERING'!E75</f>
        <v>0</v>
      </c>
      <c r="I52" s="3" t="str">
        <f>'EVALUERING KJØRETØYRAPPORTERING'!F75</f>
        <v/>
      </c>
      <c r="J52" s="7">
        <f t="shared" si="1"/>
        <v>0</v>
      </c>
      <c r="K52" s="7">
        <f t="shared" si="4"/>
        <v>0</v>
      </c>
      <c r="L52" s="7">
        <f t="shared" si="3"/>
        <v>0</v>
      </c>
      <c r="M52" s="7">
        <f t="shared" si="2"/>
        <v>0</v>
      </c>
    </row>
    <row r="53" spans="2:13">
      <c r="B53" s="29" t="s">
        <v>41</v>
      </c>
      <c r="C53" s="84"/>
      <c r="E53" s="7">
        <v>49</v>
      </c>
      <c r="F53" s="7">
        <f>'EVALUERING KJØRETØYRAPPORTERING'!C76</f>
        <v>0</v>
      </c>
      <c r="G53" s="7">
        <f>'EVALUERING KJØRETØYRAPPORTERING'!D76</f>
        <v>0</v>
      </c>
      <c r="H53" s="32">
        <f>'EVALUERING KJØRETØYRAPPORTERING'!E76</f>
        <v>0</v>
      </c>
      <c r="I53" s="3" t="str">
        <f>'EVALUERING KJØRETØYRAPPORTERING'!F76</f>
        <v/>
      </c>
      <c r="J53" s="7">
        <f t="shared" si="1"/>
        <v>0</v>
      </c>
      <c r="K53" s="7">
        <f t="shared" si="4"/>
        <v>0</v>
      </c>
      <c r="L53" s="7">
        <f t="shared" si="3"/>
        <v>0</v>
      </c>
      <c r="M53" s="7">
        <f t="shared" si="2"/>
        <v>0</v>
      </c>
    </row>
    <row r="54" spans="2:13">
      <c r="B54" s="30" t="s">
        <v>0</v>
      </c>
      <c r="C54" s="85"/>
      <c r="E54" s="7">
        <v>50</v>
      </c>
      <c r="F54" s="7">
        <f>'EVALUERING KJØRETØYRAPPORTERING'!C77</f>
        <v>0</v>
      </c>
      <c r="G54" s="7">
        <f>'EVALUERING KJØRETØYRAPPORTERING'!D77</f>
        <v>0</v>
      </c>
      <c r="H54" s="32">
        <f>'EVALUERING KJØRETØYRAPPORTERING'!E77</f>
        <v>0</v>
      </c>
      <c r="I54" s="3" t="str">
        <f>'EVALUERING KJØRETØYRAPPORTERING'!F77</f>
        <v/>
      </c>
      <c r="J54" s="7">
        <f t="shared" si="1"/>
        <v>0</v>
      </c>
      <c r="K54" s="7">
        <f t="shared" si="4"/>
        <v>0</v>
      </c>
      <c r="L54" s="7">
        <f t="shared" si="3"/>
        <v>0</v>
      </c>
      <c r="M54" s="7">
        <f t="shared" si="2"/>
        <v>0</v>
      </c>
    </row>
    <row r="55" spans="2:13">
      <c r="B55" s="30" t="s">
        <v>21</v>
      </c>
      <c r="C55" s="88">
        <f>'EVALUERING KJØRETØYRAPPORTERING'!E18+'EVALUERING KJØRETØYRAPPORTERING'!E19+'EVALUERING KJØRETØYRAPPORTERING'!E20</f>
        <v>0</v>
      </c>
      <c r="E55" s="7">
        <v>51</v>
      </c>
      <c r="F55" s="7">
        <f>'EVALUERING KJØRETØYRAPPORTERING'!C78</f>
        <v>0</v>
      </c>
      <c r="G55" s="7">
        <f>'EVALUERING KJØRETØYRAPPORTERING'!D78</f>
        <v>0</v>
      </c>
      <c r="H55" s="32">
        <f>'EVALUERING KJØRETØYRAPPORTERING'!E78</f>
        <v>0</v>
      </c>
      <c r="I55" s="3" t="str">
        <f>'EVALUERING KJØRETØYRAPPORTERING'!F78</f>
        <v/>
      </c>
      <c r="J55" s="7">
        <f t="shared" si="1"/>
        <v>0</v>
      </c>
      <c r="K55" s="7">
        <f t="shared" si="4"/>
        <v>0</v>
      </c>
      <c r="L55" s="7">
        <f t="shared" si="3"/>
        <v>0</v>
      </c>
      <c r="M55" s="7">
        <f t="shared" si="2"/>
        <v>0</v>
      </c>
    </row>
    <row r="56" spans="2:13">
      <c r="B56" s="30" t="s">
        <v>22</v>
      </c>
      <c r="C56" s="88">
        <f>'EVALUERING KJØRETØYRAPPORTERING'!F18+'EVALUERING KJØRETØYRAPPORTERING'!F19+'EVALUERING KJØRETØYRAPPORTERING'!F20</f>
        <v>0</v>
      </c>
      <c r="E56" s="7">
        <v>52</v>
      </c>
      <c r="F56" s="7">
        <f>'EVALUERING KJØRETØYRAPPORTERING'!C79</f>
        <v>0</v>
      </c>
      <c r="G56" s="7">
        <f>'EVALUERING KJØRETØYRAPPORTERING'!D79</f>
        <v>0</v>
      </c>
      <c r="H56" s="32">
        <f>'EVALUERING KJØRETØYRAPPORTERING'!E79</f>
        <v>0</v>
      </c>
      <c r="I56" s="3" t="str">
        <f>'EVALUERING KJØRETØYRAPPORTERING'!F79</f>
        <v/>
      </c>
      <c r="J56" s="7">
        <f t="shared" si="1"/>
        <v>0</v>
      </c>
      <c r="K56" s="7">
        <f t="shared" si="4"/>
        <v>0</v>
      </c>
      <c r="L56" s="7">
        <f t="shared" si="3"/>
        <v>0</v>
      </c>
      <c r="M56" s="7">
        <f t="shared" si="2"/>
        <v>0</v>
      </c>
    </row>
    <row r="57" spans="2:13">
      <c r="B57" s="30" t="s">
        <v>23</v>
      </c>
      <c r="C57" s="88">
        <f>'EVALUERING KJØRETØYRAPPORTERING'!G18+'EVALUERING KJØRETØYRAPPORTERING'!G19+'EVALUERING KJØRETØYRAPPORTERING'!G20</f>
        <v>0</v>
      </c>
      <c r="E57" s="7">
        <v>53</v>
      </c>
      <c r="F57" s="7">
        <f>'EVALUERING KJØRETØYRAPPORTERING'!C80</f>
        <v>0</v>
      </c>
      <c r="G57" s="7">
        <f>'EVALUERING KJØRETØYRAPPORTERING'!D80</f>
        <v>0</v>
      </c>
      <c r="H57" s="32">
        <f>'EVALUERING KJØRETØYRAPPORTERING'!E80</f>
        <v>0</v>
      </c>
      <c r="I57" s="3" t="str">
        <f>'EVALUERING KJØRETØYRAPPORTERING'!F80</f>
        <v/>
      </c>
      <c r="J57" s="7">
        <f t="shared" si="1"/>
        <v>0</v>
      </c>
      <c r="K57" s="7">
        <f t="shared" si="4"/>
        <v>0</v>
      </c>
      <c r="L57" s="7">
        <f t="shared" si="3"/>
        <v>0</v>
      </c>
      <c r="M57" s="7">
        <f t="shared" si="2"/>
        <v>0</v>
      </c>
    </row>
    <row r="58" spans="2:13">
      <c r="B58" s="22" t="s">
        <v>24</v>
      </c>
      <c r="C58" s="88">
        <f>'EVALUERING KJØRETØYRAPPORTERING'!H18+'EVALUERING KJØRETØYRAPPORTERING'!H19+'EVALUERING KJØRETØYRAPPORTERING'!H20</f>
        <v>0</v>
      </c>
      <c r="E58" s="7">
        <v>54</v>
      </c>
      <c r="F58" s="7">
        <f>'EVALUERING KJØRETØYRAPPORTERING'!C81</f>
        <v>0</v>
      </c>
      <c r="G58" s="7">
        <f>'EVALUERING KJØRETØYRAPPORTERING'!D81</f>
        <v>0</v>
      </c>
      <c r="H58" s="32">
        <f>'EVALUERING KJØRETØYRAPPORTERING'!E81</f>
        <v>0</v>
      </c>
      <c r="I58" s="3" t="str">
        <f>'EVALUERING KJØRETØYRAPPORTERING'!F81</f>
        <v/>
      </c>
      <c r="J58" s="7">
        <f t="shared" si="1"/>
        <v>0</v>
      </c>
      <c r="K58" s="7">
        <f t="shared" si="4"/>
        <v>0</v>
      </c>
      <c r="L58" s="7">
        <f t="shared" si="3"/>
        <v>0</v>
      </c>
      <c r="M58" s="7">
        <f t="shared" si="2"/>
        <v>0</v>
      </c>
    </row>
    <row r="59" spans="2:13" ht="15" thickBot="1">
      <c r="B59" s="31" t="s">
        <v>25</v>
      </c>
      <c r="C59" s="86"/>
      <c r="E59" s="7">
        <v>55</v>
      </c>
      <c r="F59" s="7">
        <f>'EVALUERING KJØRETØYRAPPORTERING'!C82</f>
        <v>0</v>
      </c>
      <c r="G59" s="7">
        <f>'EVALUERING KJØRETØYRAPPORTERING'!D82</f>
        <v>0</v>
      </c>
      <c r="H59" s="32">
        <f>'EVALUERING KJØRETØYRAPPORTERING'!E82</f>
        <v>0</v>
      </c>
      <c r="I59" s="3" t="str">
        <f>'EVALUERING KJØRETØYRAPPORTERING'!F82</f>
        <v/>
      </c>
      <c r="J59" s="7">
        <f t="shared" si="1"/>
        <v>0</v>
      </c>
      <c r="K59" s="7">
        <f t="shared" si="4"/>
        <v>0</v>
      </c>
      <c r="L59" s="7">
        <f t="shared" si="3"/>
        <v>0</v>
      </c>
      <c r="M59" s="7">
        <f t="shared" si="2"/>
        <v>0</v>
      </c>
    </row>
    <row r="60" spans="2:13" ht="15" thickBot="1">
      <c r="E60" s="7">
        <v>56</v>
      </c>
      <c r="F60" s="7">
        <f>'EVALUERING KJØRETØYRAPPORTERING'!C83</f>
        <v>0</v>
      </c>
      <c r="G60" s="7">
        <f>'EVALUERING KJØRETØYRAPPORTERING'!D83</f>
        <v>0</v>
      </c>
      <c r="H60" s="32">
        <f>'EVALUERING KJØRETØYRAPPORTERING'!E83</f>
        <v>0</v>
      </c>
      <c r="I60" s="3" t="str">
        <f>'EVALUERING KJØRETØYRAPPORTERING'!F83</f>
        <v/>
      </c>
      <c r="J60" s="7">
        <f t="shared" si="1"/>
        <v>0</v>
      </c>
      <c r="K60" s="7">
        <f t="shared" si="4"/>
        <v>0</v>
      </c>
      <c r="L60" s="7">
        <f t="shared" si="3"/>
        <v>0</v>
      </c>
      <c r="M60" s="7">
        <f t="shared" si="2"/>
        <v>0</v>
      </c>
    </row>
    <row r="61" spans="2:13">
      <c r="B61" s="29" t="s">
        <v>47</v>
      </c>
      <c r="C61" s="84"/>
      <c r="E61" s="7">
        <v>57</v>
      </c>
      <c r="F61" s="7">
        <f>'EVALUERING KJØRETØYRAPPORTERING'!C84</f>
        <v>0</v>
      </c>
      <c r="G61" s="7">
        <f>'EVALUERING KJØRETØYRAPPORTERING'!D84</f>
        <v>0</v>
      </c>
      <c r="H61" s="32">
        <f>'EVALUERING KJØRETØYRAPPORTERING'!E84</f>
        <v>0</v>
      </c>
      <c r="I61" s="3" t="str">
        <f>'EVALUERING KJØRETØYRAPPORTERING'!F84</f>
        <v/>
      </c>
      <c r="J61" s="7">
        <f t="shared" si="1"/>
        <v>0</v>
      </c>
      <c r="K61" s="7">
        <f t="shared" si="4"/>
        <v>0</v>
      </c>
      <c r="L61" s="7">
        <f t="shared" si="3"/>
        <v>0</v>
      </c>
      <c r="M61" s="7">
        <f t="shared" si="2"/>
        <v>0</v>
      </c>
    </row>
    <row r="62" spans="2:13">
      <c r="B62" s="30" t="s">
        <v>43</v>
      </c>
      <c r="C62" s="89" t="str">
        <f>IF(AND(C55=0,C56=0,C57=0,C58=0),"",(1-(B23/((C55*C27)+(C56*C28)+(C57*C29)+(C58*C30)))))</f>
        <v/>
      </c>
      <c r="E62" s="7">
        <v>58</v>
      </c>
      <c r="F62" s="7">
        <f>'EVALUERING KJØRETØYRAPPORTERING'!C85</f>
        <v>0</v>
      </c>
      <c r="G62" s="7">
        <f>'EVALUERING KJØRETØYRAPPORTERING'!D85</f>
        <v>0</v>
      </c>
      <c r="H62" s="32">
        <f>'EVALUERING KJØRETØYRAPPORTERING'!E85</f>
        <v>0</v>
      </c>
      <c r="I62" s="3" t="str">
        <f>'EVALUERING KJØRETØYRAPPORTERING'!F85</f>
        <v/>
      </c>
      <c r="J62" s="7">
        <f t="shared" si="1"/>
        <v>0</v>
      </c>
      <c r="K62" s="7">
        <f t="shared" si="4"/>
        <v>0</v>
      </c>
      <c r="L62" s="7">
        <f t="shared" si="3"/>
        <v>0</v>
      </c>
      <c r="M62" s="7">
        <f t="shared" si="2"/>
        <v>0</v>
      </c>
    </row>
    <row r="63" spans="2:13">
      <c r="B63" s="30" t="s">
        <v>42</v>
      </c>
      <c r="C63" s="89" t="str">
        <f>IF(C62&lt;=0,"Ingen avvik. Alt OK.",C62)</f>
        <v/>
      </c>
      <c r="E63" s="7">
        <v>59</v>
      </c>
      <c r="F63" s="7">
        <f>'EVALUERING KJØRETØYRAPPORTERING'!C86</f>
        <v>0</v>
      </c>
      <c r="G63" s="7">
        <f>'EVALUERING KJØRETØYRAPPORTERING'!D86</f>
        <v>0</v>
      </c>
      <c r="H63" s="32">
        <f>'EVALUERING KJØRETØYRAPPORTERING'!E86</f>
        <v>0</v>
      </c>
      <c r="I63" s="3" t="str">
        <f>'EVALUERING KJØRETØYRAPPORTERING'!F86</f>
        <v/>
      </c>
      <c r="J63" s="7">
        <f t="shared" si="1"/>
        <v>0</v>
      </c>
      <c r="K63" s="7">
        <f t="shared" si="4"/>
        <v>0</v>
      </c>
      <c r="L63" s="7">
        <f t="shared" si="3"/>
        <v>0</v>
      </c>
      <c r="M63" s="7">
        <f t="shared" si="2"/>
        <v>0</v>
      </c>
    </row>
    <row r="64" spans="2:13">
      <c r="B64" s="30"/>
      <c r="C64" s="85"/>
      <c r="E64" s="7">
        <v>60</v>
      </c>
      <c r="F64" s="7">
        <f>'EVALUERING KJØRETØYRAPPORTERING'!C87</f>
        <v>0</v>
      </c>
      <c r="G64" s="7">
        <f>'EVALUERING KJØRETØYRAPPORTERING'!D87</f>
        <v>0</v>
      </c>
      <c r="H64" s="32">
        <f>'EVALUERING KJØRETØYRAPPORTERING'!E87</f>
        <v>0</v>
      </c>
      <c r="I64" s="3" t="str">
        <f>'EVALUERING KJØRETØYRAPPORTERING'!F87</f>
        <v/>
      </c>
      <c r="J64" s="7">
        <f t="shared" si="1"/>
        <v>0</v>
      </c>
      <c r="K64" s="7">
        <f t="shared" si="4"/>
        <v>0</v>
      </c>
      <c r="L64" s="7">
        <f t="shared" si="3"/>
        <v>0</v>
      </c>
      <c r="M64" s="7">
        <f t="shared" si="2"/>
        <v>0</v>
      </c>
    </row>
    <row r="65" spans="2:13">
      <c r="B65" s="30" t="s">
        <v>44</v>
      </c>
      <c r="C65" s="88" t="str">
        <f>IF(AND(C55=0,C56=0,C57=0,C58=0),"",(1-(B20/((C55*C27)+(C56*C28)+(C57*C29)+(C58*C30)))))</f>
        <v/>
      </c>
      <c r="E65" s="7">
        <v>61</v>
      </c>
      <c r="F65" s="7">
        <f>'EVALUERING KJØRETØYRAPPORTERING'!C88</f>
        <v>0</v>
      </c>
      <c r="G65" s="7">
        <f>'EVALUERING KJØRETØYRAPPORTERING'!D88</f>
        <v>0</v>
      </c>
      <c r="H65" s="32">
        <f>'EVALUERING KJØRETØYRAPPORTERING'!E88</f>
        <v>0</v>
      </c>
      <c r="I65" s="3" t="str">
        <f>'EVALUERING KJØRETØYRAPPORTERING'!F88</f>
        <v/>
      </c>
      <c r="J65" s="7">
        <f t="shared" si="1"/>
        <v>0</v>
      </c>
      <c r="K65" s="7">
        <f t="shared" si="4"/>
        <v>0</v>
      </c>
      <c r="L65" s="7">
        <f t="shared" si="3"/>
        <v>0</v>
      </c>
      <c r="M65" s="7">
        <f t="shared" si="2"/>
        <v>0</v>
      </c>
    </row>
    <row r="66" spans="2:13" ht="15" thickBot="1">
      <c r="B66" s="31" t="s">
        <v>42</v>
      </c>
      <c r="C66" s="90" t="str">
        <f>IF(C65&lt;=0,"Ingen avvik. Alt OK.",C65)</f>
        <v/>
      </c>
      <c r="D66" s="33"/>
      <c r="E66" s="7">
        <v>62</v>
      </c>
      <c r="F66" s="7">
        <f>'EVALUERING KJØRETØYRAPPORTERING'!C89</f>
        <v>0</v>
      </c>
      <c r="G66" s="7">
        <f>'EVALUERING KJØRETØYRAPPORTERING'!D89</f>
        <v>0</v>
      </c>
      <c r="H66" s="32">
        <f>'EVALUERING KJØRETØYRAPPORTERING'!E89</f>
        <v>0</v>
      </c>
      <c r="I66" s="3" t="str">
        <f>'EVALUERING KJØRETØYRAPPORTERING'!F89</f>
        <v/>
      </c>
      <c r="J66" s="7">
        <f t="shared" si="1"/>
        <v>0</v>
      </c>
      <c r="K66" s="7">
        <f t="shared" si="4"/>
        <v>0</v>
      </c>
      <c r="L66" s="7">
        <f t="shared" si="3"/>
        <v>0</v>
      </c>
      <c r="M66" s="7">
        <f t="shared" si="2"/>
        <v>0</v>
      </c>
    </row>
    <row r="67" spans="2:13">
      <c r="E67" s="7">
        <v>63</v>
      </c>
      <c r="F67" s="7">
        <f>'EVALUERING KJØRETØYRAPPORTERING'!C90</f>
        <v>0</v>
      </c>
      <c r="G67" s="7">
        <f>'EVALUERING KJØRETØYRAPPORTERING'!D90</f>
        <v>0</v>
      </c>
      <c r="H67" s="32">
        <f>'EVALUERING KJØRETØYRAPPORTERING'!E90</f>
        <v>0</v>
      </c>
      <c r="I67" s="3" t="str">
        <f>'EVALUERING KJØRETØYRAPPORTERING'!F90</f>
        <v/>
      </c>
      <c r="J67" s="7">
        <f t="shared" si="1"/>
        <v>0</v>
      </c>
      <c r="K67" s="7">
        <f t="shared" si="4"/>
        <v>0</v>
      </c>
      <c r="L67" s="7">
        <f t="shared" si="3"/>
        <v>0</v>
      </c>
      <c r="M67" s="7">
        <f t="shared" si="2"/>
        <v>0</v>
      </c>
    </row>
    <row r="68" spans="2:13">
      <c r="E68" s="7">
        <v>64</v>
      </c>
      <c r="F68" s="7">
        <f>'EVALUERING KJØRETØYRAPPORTERING'!C91</f>
        <v>0</v>
      </c>
      <c r="G68" s="7">
        <f>'EVALUERING KJØRETØYRAPPORTERING'!D91</f>
        <v>0</v>
      </c>
      <c r="H68" s="32">
        <f>'EVALUERING KJØRETØYRAPPORTERING'!E91</f>
        <v>0</v>
      </c>
      <c r="I68" s="3" t="str">
        <f>'EVALUERING KJØRETØYRAPPORTERING'!F91</f>
        <v/>
      </c>
      <c r="J68" s="7">
        <f t="shared" si="1"/>
        <v>0</v>
      </c>
      <c r="K68" s="7">
        <f t="shared" si="4"/>
        <v>0</v>
      </c>
      <c r="L68" s="7">
        <f t="shared" si="3"/>
        <v>0</v>
      </c>
      <c r="M68" s="7">
        <f t="shared" si="2"/>
        <v>0</v>
      </c>
    </row>
    <row r="69" spans="2:13">
      <c r="E69" s="7">
        <v>65</v>
      </c>
      <c r="F69" s="7">
        <f>'EVALUERING KJØRETØYRAPPORTERING'!C92</f>
        <v>0</v>
      </c>
      <c r="G69" s="7">
        <f>'EVALUERING KJØRETØYRAPPORTERING'!D92</f>
        <v>0</v>
      </c>
      <c r="H69" s="32">
        <f>'EVALUERING KJØRETØYRAPPORTERING'!E92</f>
        <v>0</v>
      </c>
      <c r="I69" s="3" t="str">
        <f>'EVALUERING KJØRETØYRAPPORTERING'!F92</f>
        <v/>
      </c>
      <c r="J69" s="7">
        <f t="shared" si="1"/>
        <v>0</v>
      </c>
      <c r="K69" s="7">
        <f t="shared" ref="K69:K104" si="5">IF(OR(G69=$B$8,G69=$B$9,G69=$B$10),1,0)</f>
        <v>0</v>
      </c>
      <c r="L69" s="7">
        <f t="shared" si="3"/>
        <v>0</v>
      </c>
      <c r="M69" s="7">
        <f t="shared" si="2"/>
        <v>0</v>
      </c>
    </row>
    <row r="70" spans="2:13">
      <c r="E70" s="7">
        <v>66</v>
      </c>
      <c r="F70" s="7">
        <f>'EVALUERING KJØRETØYRAPPORTERING'!C93</f>
        <v>0</v>
      </c>
      <c r="G70" s="7">
        <f>'EVALUERING KJØRETØYRAPPORTERING'!D93</f>
        <v>0</v>
      </c>
      <c r="H70" s="32">
        <f>'EVALUERING KJØRETØYRAPPORTERING'!E93</f>
        <v>0</v>
      </c>
      <c r="I70" s="3" t="str">
        <f>'EVALUERING KJØRETØYRAPPORTERING'!F93</f>
        <v/>
      </c>
      <c r="J70" s="7">
        <f t="shared" ref="J70:J104" si="6">IF(OR(G70="Batterielektrisk / hydrogen",G70="Biogass"),1,0)</f>
        <v>0</v>
      </c>
      <c r="K70" s="7">
        <f t="shared" si="5"/>
        <v>0</v>
      </c>
      <c r="L70" s="7">
        <f t="shared" ref="L70:L104" si="7">H70*J70</f>
        <v>0</v>
      </c>
      <c r="M70" s="7">
        <f t="shared" ref="M70:M104" si="8">K70*H70</f>
        <v>0</v>
      </c>
    </row>
    <row r="71" spans="2:13">
      <c r="E71" s="7">
        <v>67</v>
      </c>
      <c r="F71" s="7">
        <f>'EVALUERING KJØRETØYRAPPORTERING'!C94</f>
        <v>0</v>
      </c>
      <c r="G71" s="7">
        <f>'EVALUERING KJØRETØYRAPPORTERING'!D94</f>
        <v>0</v>
      </c>
      <c r="H71" s="32">
        <f>'EVALUERING KJØRETØYRAPPORTERING'!E94</f>
        <v>0</v>
      </c>
      <c r="I71" s="3" t="str">
        <f>'EVALUERING KJØRETØYRAPPORTERING'!F94</f>
        <v/>
      </c>
      <c r="J71" s="7">
        <f t="shared" si="6"/>
        <v>0</v>
      </c>
      <c r="K71" s="7">
        <f t="shared" si="5"/>
        <v>0</v>
      </c>
      <c r="L71" s="7">
        <f t="shared" si="7"/>
        <v>0</v>
      </c>
      <c r="M71" s="7">
        <f t="shared" si="8"/>
        <v>0</v>
      </c>
    </row>
    <row r="72" spans="2:13">
      <c r="E72" s="7">
        <v>68</v>
      </c>
      <c r="F72" s="7">
        <f>'EVALUERING KJØRETØYRAPPORTERING'!C95</f>
        <v>0</v>
      </c>
      <c r="G72" s="7">
        <f>'EVALUERING KJØRETØYRAPPORTERING'!D95</f>
        <v>0</v>
      </c>
      <c r="H72" s="32">
        <f>'EVALUERING KJØRETØYRAPPORTERING'!E95</f>
        <v>0</v>
      </c>
      <c r="I72" s="3" t="str">
        <f>'EVALUERING KJØRETØYRAPPORTERING'!F95</f>
        <v/>
      </c>
      <c r="J72" s="7">
        <f t="shared" si="6"/>
        <v>0</v>
      </c>
      <c r="K72" s="7">
        <f t="shared" si="5"/>
        <v>0</v>
      </c>
      <c r="L72" s="7">
        <f t="shared" si="7"/>
        <v>0</v>
      </c>
      <c r="M72" s="7">
        <f t="shared" si="8"/>
        <v>0</v>
      </c>
    </row>
    <row r="73" spans="2:13">
      <c r="E73" s="7">
        <v>69</v>
      </c>
      <c r="F73" s="7">
        <f>'EVALUERING KJØRETØYRAPPORTERING'!C96</f>
        <v>0</v>
      </c>
      <c r="G73" s="7">
        <f>'EVALUERING KJØRETØYRAPPORTERING'!D96</f>
        <v>0</v>
      </c>
      <c r="H73" s="32">
        <f>'EVALUERING KJØRETØYRAPPORTERING'!E96</f>
        <v>0</v>
      </c>
      <c r="I73" s="3" t="str">
        <f>'EVALUERING KJØRETØYRAPPORTERING'!F96</f>
        <v/>
      </c>
      <c r="J73" s="7">
        <f t="shared" si="6"/>
        <v>0</v>
      </c>
      <c r="K73" s="7">
        <f t="shared" si="5"/>
        <v>0</v>
      </c>
      <c r="L73" s="7">
        <f t="shared" si="7"/>
        <v>0</v>
      </c>
      <c r="M73" s="7">
        <f t="shared" si="8"/>
        <v>0</v>
      </c>
    </row>
    <row r="74" spans="2:13">
      <c r="E74" s="7">
        <v>70</v>
      </c>
      <c r="F74" s="7">
        <f>'EVALUERING KJØRETØYRAPPORTERING'!C97</f>
        <v>0</v>
      </c>
      <c r="G74" s="7">
        <f>'EVALUERING KJØRETØYRAPPORTERING'!D97</f>
        <v>0</v>
      </c>
      <c r="H74" s="32">
        <f>'EVALUERING KJØRETØYRAPPORTERING'!E97</f>
        <v>0</v>
      </c>
      <c r="I74" s="3" t="str">
        <f>'EVALUERING KJØRETØYRAPPORTERING'!F97</f>
        <v/>
      </c>
      <c r="J74" s="7">
        <f t="shared" si="6"/>
        <v>0</v>
      </c>
      <c r="K74" s="7">
        <f t="shared" si="5"/>
        <v>0</v>
      </c>
      <c r="L74" s="7">
        <f t="shared" si="7"/>
        <v>0</v>
      </c>
      <c r="M74" s="7">
        <f t="shared" si="8"/>
        <v>0</v>
      </c>
    </row>
    <row r="75" spans="2:13">
      <c r="E75" s="7">
        <v>71</v>
      </c>
      <c r="F75" s="7">
        <f>'EVALUERING KJØRETØYRAPPORTERING'!C98</f>
        <v>0</v>
      </c>
      <c r="G75" s="7">
        <f>'EVALUERING KJØRETØYRAPPORTERING'!D98</f>
        <v>0</v>
      </c>
      <c r="H75" s="32">
        <f>'EVALUERING KJØRETØYRAPPORTERING'!E98</f>
        <v>0</v>
      </c>
      <c r="I75" s="3" t="str">
        <f>'EVALUERING KJØRETØYRAPPORTERING'!F98</f>
        <v/>
      </c>
      <c r="J75" s="7">
        <f t="shared" si="6"/>
        <v>0</v>
      </c>
      <c r="K75" s="7">
        <f t="shared" si="5"/>
        <v>0</v>
      </c>
      <c r="L75" s="7">
        <f t="shared" si="7"/>
        <v>0</v>
      </c>
      <c r="M75" s="7">
        <f t="shared" si="8"/>
        <v>0</v>
      </c>
    </row>
    <row r="76" spans="2:13">
      <c r="B76" s="24"/>
      <c r="E76" s="7">
        <v>72</v>
      </c>
      <c r="F76" s="7">
        <f>'EVALUERING KJØRETØYRAPPORTERING'!C99</f>
        <v>0</v>
      </c>
      <c r="G76" s="7">
        <f>'EVALUERING KJØRETØYRAPPORTERING'!D99</f>
        <v>0</v>
      </c>
      <c r="H76" s="32">
        <f>'EVALUERING KJØRETØYRAPPORTERING'!E99</f>
        <v>0</v>
      </c>
      <c r="I76" s="3" t="str">
        <f>'EVALUERING KJØRETØYRAPPORTERING'!F99</f>
        <v/>
      </c>
      <c r="J76" s="7">
        <f t="shared" si="6"/>
        <v>0</v>
      </c>
      <c r="K76" s="7">
        <f t="shared" si="5"/>
        <v>0</v>
      </c>
      <c r="L76" s="7">
        <f t="shared" si="7"/>
        <v>0</v>
      </c>
      <c r="M76" s="7">
        <f t="shared" si="8"/>
        <v>0</v>
      </c>
    </row>
    <row r="77" spans="2:13">
      <c r="B77" s="18"/>
      <c r="C77" s="74"/>
      <c r="E77" s="7">
        <v>73</v>
      </c>
      <c r="F77" s="7">
        <f>'EVALUERING KJØRETØYRAPPORTERING'!C100</f>
        <v>0</v>
      </c>
      <c r="G77" s="7">
        <f>'EVALUERING KJØRETØYRAPPORTERING'!D100</f>
        <v>0</v>
      </c>
      <c r="H77" s="32">
        <f>'EVALUERING KJØRETØYRAPPORTERING'!E100</f>
        <v>0</v>
      </c>
      <c r="I77" s="3" t="str">
        <f>'EVALUERING KJØRETØYRAPPORTERING'!F100</f>
        <v/>
      </c>
      <c r="J77" s="7">
        <f t="shared" si="6"/>
        <v>0</v>
      </c>
      <c r="K77" s="7">
        <f t="shared" si="5"/>
        <v>0</v>
      </c>
      <c r="L77" s="7">
        <f t="shared" si="7"/>
        <v>0</v>
      </c>
      <c r="M77" s="7">
        <f t="shared" si="8"/>
        <v>0</v>
      </c>
    </row>
    <row r="78" spans="2:13">
      <c r="B78" s="18"/>
      <c r="C78" s="74"/>
      <c r="E78" s="7">
        <v>74</v>
      </c>
      <c r="F78" s="7">
        <f>'EVALUERING KJØRETØYRAPPORTERING'!C101</f>
        <v>0</v>
      </c>
      <c r="G78" s="7">
        <f>'EVALUERING KJØRETØYRAPPORTERING'!D101</f>
        <v>0</v>
      </c>
      <c r="H78" s="32">
        <f>'EVALUERING KJØRETØYRAPPORTERING'!E101</f>
        <v>0</v>
      </c>
      <c r="I78" s="3" t="str">
        <f>'EVALUERING KJØRETØYRAPPORTERING'!F101</f>
        <v/>
      </c>
      <c r="J78" s="7">
        <f t="shared" si="6"/>
        <v>0</v>
      </c>
      <c r="K78" s="7">
        <f t="shared" si="5"/>
        <v>0</v>
      </c>
      <c r="L78" s="7">
        <f t="shared" si="7"/>
        <v>0</v>
      </c>
      <c r="M78" s="7">
        <f t="shared" si="8"/>
        <v>0</v>
      </c>
    </row>
    <row r="79" spans="2:13">
      <c r="B79" s="18"/>
      <c r="E79" s="7">
        <v>75</v>
      </c>
      <c r="F79" s="7">
        <f>'EVALUERING KJØRETØYRAPPORTERING'!C102</f>
        <v>0</v>
      </c>
      <c r="G79" s="7">
        <f>'EVALUERING KJØRETØYRAPPORTERING'!D102</f>
        <v>0</v>
      </c>
      <c r="H79" s="32">
        <f>'EVALUERING KJØRETØYRAPPORTERING'!E102</f>
        <v>0</v>
      </c>
      <c r="I79" s="3" t="str">
        <f>'EVALUERING KJØRETØYRAPPORTERING'!F102</f>
        <v/>
      </c>
      <c r="J79" s="7">
        <f t="shared" si="6"/>
        <v>0</v>
      </c>
      <c r="K79" s="7">
        <f t="shared" si="5"/>
        <v>0</v>
      </c>
      <c r="L79" s="7">
        <f t="shared" si="7"/>
        <v>0</v>
      </c>
      <c r="M79" s="7">
        <f t="shared" si="8"/>
        <v>0</v>
      </c>
    </row>
    <row r="80" spans="2:13">
      <c r="B80" s="18"/>
      <c r="C80" s="33"/>
      <c r="E80" s="7">
        <v>76</v>
      </c>
      <c r="F80" s="7">
        <f>'EVALUERING KJØRETØYRAPPORTERING'!C103</f>
        <v>0</v>
      </c>
      <c r="G80" s="7">
        <f>'EVALUERING KJØRETØYRAPPORTERING'!D103</f>
        <v>0</v>
      </c>
      <c r="H80" s="32">
        <f>'EVALUERING KJØRETØYRAPPORTERING'!E103</f>
        <v>0</v>
      </c>
      <c r="I80" s="3" t="str">
        <f>'EVALUERING KJØRETØYRAPPORTERING'!F103</f>
        <v/>
      </c>
      <c r="J80" s="7">
        <f t="shared" si="6"/>
        <v>0</v>
      </c>
      <c r="K80" s="7">
        <f t="shared" si="5"/>
        <v>0</v>
      </c>
      <c r="L80" s="7">
        <f t="shared" si="7"/>
        <v>0</v>
      </c>
      <c r="M80" s="7">
        <f t="shared" si="8"/>
        <v>0</v>
      </c>
    </row>
    <row r="81" spans="2:13">
      <c r="B81" s="18"/>
      <c r="C81" s="74"/>
      <c r="E81" s="7">
        <v>77</v>
      </c>
      <c r="F81" s="7">
        <f>'EVALUERING KJØRETØYRAPPORTERING'!C104</f>
        <v>0</v>
      </c>
      <c r="G81" s="7">
        <f>'EVALUERING KJØRETØYRAPPORTERING'!D104</f>
        <v>0</v>
      </c>
      <c r="H81" s="32">
        <f>'EVALUERING KJØRETØYRAPPORTERING'!E104</f>
        <v>0</v>
      </c>
      <c r="I81" s="3" t="str">
        <f>'EVALUERING KJØRETØYRAPPORTERING'!F104</f>
        <v/>
      </c>
      <c r="J81" s="7">
        <f t="shared" si="6"/>
        <v>0</v>
      </c>
      <c r="K81" s="7">
        <f t="shared" si="5"/>
        <v>0</v>
      </c>
      <c r="L81" s="7">
        <f t="shared" si="7"/>
        <v>0</v>
      </c>
      <c r="M81" s="7">
        <f t="shared" si="8"/>
        <v>0</v>
      </c>
    </row>
    <row r="82" spans="2:13">
      <c r="B82" s="18"/>
      <c r="E82" s="7">
        <v>78</v>
      </c>
      <c r="F82" s="7">
        <f>'EVALUERING KJØRETØYRAPPORTERING'!C105</f>
        <v>0</v>
      </c>
      <c r="G82" s="7">
        <f>'EVALUERING KJØRETØYRAPPORTERING'!D105</f>
        <v>0</v>
      </c>
      <c r="H82" s="32">
        <f>'EVALUERING KJØRETØYRAPPORTERING'!E105</f>
        <v>0</v>
      </c>
      <c r="I82" s="3" t="str">
        <f>'EVALUERING KJØRETØYRAPPORTERING'!F105</f>
        <v/>
      </c>
      <c r="J82" s="7">
        <f t="shared" si="6"/>
        <v>0</v>
      </c>
      <c r="K82" s="7">
        <f t="shared" si="5"/>
        <v>0</v>
      </c>
      <c r="L82" s="7">
        <f t="shared" si="7"/>
        <v>0</v>
      </c>
      <c r="M82" s="7">
        <f t="shared" si="8"/>
        <v>0</v>
      </c>
    </row>
    <row r="83" spans="2:13">
      <c r="B83" s="24"/>
      <c r="E83" s="7">
        <v>79</v>
      </c>
      <c r="F83" s="7">
        <f>'EVALUERING KJØRETØYRAPPORTERING'!C106</f>
        <v>0</v>
      </c>
      <c r="G83" s="7">
        <f>'EVALUERING KJØRETØYRAPPORTERING'!D106</f>
        <v>0</v>
      </c>
      <c r="H83" s="32">
        <f>'EVALUERING KJØRETØYRAPPORTERING'!E106</f>
        <v>0</v>
      </c>
      <c r="I83" s="3" t="str">
        <f>'EVALUERING KJØRETØYRAPPORTERING'!F106</f>
        <v/>
      </c>
      <c r="J83" s="7">
        <f t="shared" si="6"/>
        <v>0</v>
      </c>
      <c r="K83" s="7">
        <f t="shared" si="5"/>
        <v>0</v>
      </c>
      <c r="L83" s="7">
        <f t="shared" si="7"/>
        <v>0</v>
      </c>
      <c r="M83" s="7">
        <f t="shared" si="8"/>
        <v>0</v>
      </c>
    </row>
    <row r="84" spans="2:13">
      <c r="B84" s="18"/>
      <c r="C84" s="74"/>
      <c r="E84" s="7">
        <v>80</v>
      </c>
      <c r="F84" s="7">
        <f>'EVALUERING KJØRETØYRAPPORTERING'!C107</f>
        <v>0</v>
      </c>
      <c r="G84" s="7">
        <f>'EVALUERING KJØRETØYRAPPORTERING'!D107</f>
        <v>0</v>
      </c>
      <c r="H84" s="32">
        <f>'EVALUERING KJØRETØYRAPPORTERING'!E107</f>
        <v>0</v>
      </c>
      <c r="I84" s="3" t="str">
        <f>'EVALUERING KJØRETØYRAPPORTERING'!F107</f>
        <v/>
      </c>
      <c r="J84" s="7">
        <f t="shared" si="6"/>
        <v>0</v>
      </c>
      <c r="K84" s="7">
        <f t="shared" si="5"/>
        <v>0</v>
      </c>
      <c r="L84" s="7">
        <f t="shared" si="7"/>
        <v>0</v>
      </c>
      <c r="M84" s="7">
        <f t="shared" si="8"/>
        <v>0</v>
      </c>
    </row>
    <row r="85" spans="2:13">
      <c r="B85" s="18"/>
      <c r="C85" s="74"/>
      <c r="E85" s="7">
        <v>81</v>
      </c>
      <c r="F85" s="7">
        <f>'EVALUERING KJØRETØYRAPPORTERING'!C108</f>
        <v>0</v>
      </c>
      <c r="G85" s="7">
        <f>'EVALUERING KJØRETØYRAPPORTERING'!D108</f>
        <v>0</v>
      </c>
      <c r="H85" s="32">
        <f>'EVALUERING KJØRETØYRAPPORTERING'!E108</f>
        <v>0</v>
      </c>
      <c r="I85" s="3" t="str">
        <f>'EVALUERING KJØRETØYRAPPORTERING'!F108</f>
        <v/>
      </c>
      <c r="J85" s="7">
        <f t="shared" si="6"/>
        <v>0</v>
      </c>
      <c r="K85" s="7">
        <f t="shared" si="5"/>
        <v>0</v>
      </c>
      <c r="L85" s="7">
        <f t="shared" si="7"/>
        <v>0</v>
      </c>
      <c r="M85" s="7">
        <f t="shared" si="8"/>
        <v>0</v>
      </c>
    </row>
    <row r="86" spans="2:13">
      <c r="B86" s="18"/>
      <c r="E86" s="7">
        <v>82</v>
      </c>
      <c r="F86" s="7">
        <f>'EVALUERING KJØRETØYRAPPORTERING'!C109</f>
        <v>0</v>
      </c>
      <c r="G86" s="7">
        <f>'EVALUERING KJØRETØYRAPPORTERING'!D109</f>
        <v>0</v>
      </c>
      <c r="H86" s="32">
        <f>'EVALUERING KJØRETØYRAPPORTERING'!E109</f>
        <v>0</v>
      </c>
      <c r="I86" s="3" t="str">
        <f>'EVALUERING KJØRETØYRAPPORTERING'!F109</f>
        <v/>
      </c>
      <c r="J86" s="7">
        <f t="shared" si="6"/>
        <v>0</v>
      </c>
      <c r="K86" s="7">
        <f t="shared" si="5"/>
        <v>0</v>
      </c>
      <c r="L86" s="7">
        <f t="shared" si="7"/>
        <v>0</v>
      </c>
      <c r="M86" s="7">
        <f t="shared" si="8"/>
        <v>0</v>
      </c>
    </row>
    <row r="87" spans="2:13">
      <c r="B87" s="18"/>
      <c r="C87" s="33"/>
      <c r="E87" s="7">
        <v>83</v>
      </c>
      <c r="F87" s="7">
        <f>'EVALUERING KJØRETØYRAPPORTERING'!C110</f>
        <v>0</v>
      </c>
      <c r="G87" s="7">
        <f>'EVALUERING KJØRETØYRAPPORTERING'!D110</f>
        <v>0</v>
      </c>
      <c r="H87" s="32">
        <f>'EVALUERING KJØRETØYRAPPORTERING'!E110</f>
        <v>0</v>
      </c>
      <c r="I87" s="3" t="str">
        <f>'EVALUERING KJØRETØYRAPPORTERING'!F110</f>
        <v/>
      </c>
      <c r="J87" s="7">
        <f t="shared" si="6"/>
        <v>0</v>
      </c>
      <c r="K87" s="7">
        <f t="shared" si="5"/>
        <v>0</v>
      </c>
      <c r="L87" s="7">
        <f t="shared" si="7"/>
        <v>0</v>
      </c>
      <c r="M87" s="7">
        <f t="shared" si="8"/>
        <v>0</v>
      </c>
    </row>
    <row r="88" spans="2:13">
      <c r="B88" s="18"/>
      <c r="C88" s="74"/>
      <c r="E88" s="7">
        <v>84</v>
      </c>
      <c r="F88" s="7">
        <f>'EVALUERING KJØRETØYRAPPORTERING'!C111</f>
        <v>0</v>
      </c>
      <c r="G88" s="7">
        <f>'EVALUERING KJØRETØYRAPPORTERING'!D111</f>
        <v>0</v>
      </c>
      <c r="H88" s="32">
        <f>'EVALUERING KJØRETØYRAPPORTERING'!E111</f>
        <v>0</v>
      </c>
      <c r="I88" s="3" t="str">
        <f>'EVALUERING KJØRETØYRAPPORTERING'!F111</f>
        <v/>
      </c>
      <c r="J88" s="7">
        <f t="shared" si="6"/>
        <v>0</v>
      </c>
      <c r="K88" s="7">
        <f t="shared" si="5"/>
        <v>0</v>
      </c>
      <c r="L88" s="7">
        <f t="shared" si="7"/>
        <v>0</v>
      </c>
      <c r="M88" s="7">
        <f t="shared" si="8"/>
        <v>0</v>
      </c>
    </row>
    <row r="89" spans="2:13">
      <c r="B89" s="18"/>
      <c r="E89" s="7">
        <v>85</v>
      </c>
      <c r="F89" s="7">
        <f>'EVALUERING KJØRETØYRAPPORTERING'!C112</f>
        <v>0</v>
      </c>
      <c r="G89" s="7">
        <f>'EVALUERING KJØRETØYRAPPORTERING'!D112</f>
        <v>0</v>
      </c>
      <c r="H89" s="32">
        <f>'EVALUERING KJØRETØYRAPPORTERING'!E112</f>
        <v>0</v>
      </c>
      <c r="I89" s="3" t="str">
        <f>'EVALUERING KJØRETØYRAPPORTERING'!F112</f>
        <v/>
      </c>
      <c r="J89" s="7">
        <f t="shared" si="6"/>
        <v>0</v>
      </c>
      <c r="K89" s="7">
        <f t="shared" si="5"/>
        <v>0</v>
      </c>
      <c r="L89" s="7">
        <f t="shared" si="7"/>
        <v>0</v>
      </c>
      <c r="M89" s="7">
        <f t="shared" si="8"/>
        <v>0</v>
      </c>
    </row>
    <row r="90" spans="2:13">
      <c r="B90" s="24"/>
      <c r="E90" s="7">
        <v>86</v>
      </c>
      <c r="F90" s="7">
        <f>'EVALUERING KJØRETØYRAPPORTERING'!C113</f>
        <v>0</v>
      </c>
      <c r="G90" s="7">
        <f>'EVALUERING KJØRETØYRAPPORTERING'!D113</f>
        <v>0</v>
      </c>
      <c r="H90" s="32">
        <f>'EVALUERING KJØRETØYRAPPORTERING'!E113</f>
        <v>0</v>
      </c>
      <c r="I90" s="3" t="str">
        <f>'EVALUERING KJØRETØYRAPPORTERING'!F113</f>
        <v/>
      </c>
      <c r="J90" s="7">
        <f t="shared" si="6"/>
        <v>0</v>
      </c>
      <c r="K90" s="7">
        <f t="shared" si="5"/>
        <v>0</v>
      </c>
      <c r="L90" s="7">
        <f t="shared" si="7"/>
        <v>0</v>
      </c>
      <c r="M90" s="7">
        <f t="shared" si="8"/>
        <v>0</v>
      </c>
    </row>
    <row r="91" spans="2:13">
      <c r="B91" s="18"/>
      <c r="C91" s="74"/>
      <c r="E91" s="7">
        <v>87</v>
      </c>
      <c r="F91" s="7">
        <f>'EVALUERING KJØRETØYRAPPORTERING'!C114</f>
        <v>0</v>
      </c>
      <c r="G91" s="7">
        <f>'EVALUERING KJØRETØYRAPPORTERING'!D114</f>
        <v>0</v>
      </c>
      <c r="H91" s="32">
        <f>'EVALUERING KJØRETØYRAPPORTERING'!E114</f>
        <v>0</v>
      </c>
      <c r="I91" s="3" t="str">
        <f>'EVALUERING KJØRETØYRAPPORTERING'!F114</f>
        <v/>
      </c>
      <c r="J91" s="7">
        <f t="shared" si="6"/>
        <v>0</v>
      </c>
      <c r="K91" s="7">
        <f t="shared" si="5"/>
        <v>0</v>
      </c>
      <c r="L91" s="7">
        <f t="shared" si="7"/>
        <v>0</v>
      </c>
      <c r="M91" s="7">
        <f t="shared" si="8"/>
        <v>0</v>
      </c>
    </row>
    <row r="92" spans="2:13">
      <c r="B92" s="18"/>
      <c r="C92" s="74"/>
      <c r="E92" s="7">
        <v>88</v>
      </c>
      <c r="F92" s="7">
        <f>'EVALUERING KJØRETØYRAPPORTERING'!C115</f>
        <v>0</v>
      </c>
      <c r="G92" s="7">
        <f>'EVALUERING KJØRETØYRAPPORTERING'!D115</f>
        <v>0</v>
      </c>
      <c r="H92" s="32">
        <f>'EVALUERING KJØRETØYRAPPORTERING'!E115</f>
        <v>0</v>
      </c>
      <c r="I92" s="3" t="str">
        <f>'EVALUERING KJØRETØYRAPPORTERING'!F115</f>
        <v/>
      </c>
      <c r="J92" s="7">
        <f t="shared" si="6"/>
        <v>0</v>
      </c>
      <c r="K92" s="7">
        <f t="shared" si="5"/>
        <v>0</v>
      </c>
      <c r="L92" s="7">
        <f t="shared" si="7"/>
        <v>0</v>
      </c>
      <c r="M92" s="7">
        <f t="shared" si="8"/>
        <v>0</v>
      </c>
    </row>
    <row r="93" spans="2:13">
      <c r="B93" s="18"/>
      <c r="E93" s="7">
        <v>89</v>
      </c>
      <c r="F93" s="7">
        <f>'EVALUERING KJØRETØYRAPPORTERING'!C116</f>
        <v>0</v>
      </c>
      <c r="G93" s="7">
        <f>'EVALUERING KJØRETØYRAPPORTERING'!D116</f>
        <v>0</v>
      </c>
      <c r="H93" s="32">
        <f>'EVALUERING KJØRETØYRAPPORTERING'!E116</f>
        <v>0</v>
      </c>
      <c r="I93" s="3" t="str">
        <f>'EVALUERING KJØRETØYRAPPORTERING'!F116</f>
        <v/>
      </c>
      <c r="J93" s="7">
        <f t="shared" si="6"/>
        <v>0</v>
      </c>
      <c r="K93" s="7">
        <f t="shared" si="5"/>
        <v>0</v>
      </c>
      <c r="L93" s="7">
        <f t="shared" si="7"/>
        <v>0</v>
      </c>
      <c r="M93" s="7">
        <f t="shared" si="8"/>
        <v>0</v>
      </c>
    </row>
    <row r="94" spans="2:13">
      <c r="B94" s="18"/>
      <c r="C94" s="33"/>
      <c r="E94" s="7">
        <v>90</v>
      </c>
      <c r="F94" s="7">
        <f>'EVALUERING KJØRETØYRAPPORTERING'!C117</f>
        <v>0</v>
      </c>
      <c r="G94" s="7">
        <f>'EVALUERING KJØRETØYRAPPORTERING'!D117</f>
        <v>0</v>
      </c>
      <c r="H94" s="32">
        <f>'EVALUERING KJØRETØYRAPPORTERING'!E117</f>
        <v>0</v>
      </c>
      <c r="I94" s="3" t="str">
        <f>'EVALUERING KJØRETØYRAPPORTERING'!F117</f>
        <v/>
      </c>
      <c r="J94" s="7">
        <f t="shared" si="6"/>
        <v>0</v>
      </c>
      <c r="K94" s="7">
        <f t="shared" si="5"/>
        <v>0</v>
      </c>
      <c r="L94" s="7">
        <f t="shared" si="7"/>
        <v>0</v>
      </c>
      <c r="M94" s="7">
        <f t="shared" si="8"/>
        <v>0</v>
      </c>
    </row>
    <row r="95" spans="2:13">
      <c r="B95" s="18"/>
      <c r="C95" s="74"/>
      <c r="E95" s="7">
        <v>91</v>
      </c>
      <c r="F95" s="7">
        <f>'EVALUERING KJØRETØYRAPPORTERING'!C118</f>
        <v>0</v>
      </c>
      <c r="G95" s="7">
        <f>'EVALUERING KJØRETØYRAPPORTERING'!D118</f>
        <v>0</v>
      </c>
      <c r="H95" s="32">
        <f>'EVALUERING KJØRETØYRAPPORTERING'!E118</f>
        <v>0</v>
      </c>
      <c r="I95" s="3" t="str">
        <f>'EVALUERING KJØRETØYRAPPORTERING'!F118</f>
        <v/>
      </c>
      <c r="J95" s="7">
        <f t="shared" si="6"/>
        <v>0</v>
      </c>
      <c r="K95" s="7">
        <f t="shared" si="5"/>
        <v>0</v>
      </c>
      <c r="L95" s="7">
        <f t="shared" si="7"/>
        <v>0</v>
      </c>
      <c r="M95" s="7">
        <f t="shared" si="8"/>
        <v>0</v>
      </c>
    </row>
    <row r="96" spans="2:13">
      <c r="B96" s="18"/>
      <c r="E96" s="7">
        <v>92</v>
      </c>
      <c r="F96" s="7">
        <f>'EVALUERING KJØRETØYRAPPORTERING'!C119</f>
        <v>0</v>
      </c>
      <c r="G96" s="7">
        <f>'EVALUERING KJØRETØYRAPPORTERING'!D119</f>
        <v>0</v>
      </c>
      <c r="H96" s="32">
        <f>'EVALUERING KJØRETØYRAPPORTERING'!E119</f>
        <v>0</v>
      </c>
      <c r="I96" s="3" t="str">
        <f>'EVALUERING KJØRETØYRAPPORTERING'!F119</f>
        <v/>
      </c>
      <c r="J96" s="7">
        <f t="shared" si="6"/>
        <v>0</v>
      </c>
      <c r="K96" s="7">
        <f t="shared" si="5"/>
        <v>0</v>
      </c>
      <c r="L96" s="7">
        <f t="shared" si="7"/>
        <v>0</v>
      </c>
      <c r="M96" s="7">
        <f t="shared" si="8"/>
        <v>0</v>
      </c>
    </row>
    <row r="97" spans="2:13">
      <c r="B97" s="24"/>
      <c r="E97" s="7">
        <v>93</v>
      </c>
      <c r="F97" s="7">
        <f>'EVALUERING KJØRETØYRAPPORTERING'!C120</f>
        <v>0</v>
      </c>
      <c r="G97" s="7">
        <f>'EVALUERING KJØRETØYRAPPORTERING'!D120</f>
        <v>0</v>
      </c>
      <c r="H97" s="32">
        <f>'EVALUERING KJØRETØYRAPPORTERING'!E120</f>
        <v>0</v>
      </c>
      <c r="I97" s="3" t="str">
        <f>'EVALUERING KJØRETØYRAPPORTERING'!F120</f>
        <v/>
      </c>
      <c r="J97" s="7">
        <f t="shared" si="6"/>
        <v>0</v>
      </c>
      <c r="K97" s="7">
        <f t="shared" si="5"/>
        <v>0</v>
      </c>
      <c r="L97" s="7">
        <f t="shared" si="7"/>
        <v>0</v>
      </c>
      <c r="M97" s="7">
        <f t="shared" si="8"/>
        <v>0</v>
      </c>
    </row>
    <row r="98" spans="2:13">
      <c r="B98" s="18"/>
      <c r="C98" s="74"/>
      <c r="E98" s="7">
        <v>94</v>
      </c>
      <c r="F98" s="7">
        <f>'EVALUERING KJØRETØYRAPPORTERING'!C121</f>
        <v>0</v>
      </c>
      <c r="G98" s="7">
        <f>'EVALUERING KJØRETØYRAPPORTERING'!D121</f>
        <v>0</v>
      </c>
      <c r="H98" s="32">
        <f>'EVALUERING KJØRETØYRAPPORTERING'!E121</f>
        <v>0</v>
      </c>
      <c r="I98" s="3" t="str">
        <f>'EVALUERING KJØRETØYRAPPORTERING'!F121</f>
        <v/>
      </c>
      <c r="J98" s="7">
        <f t="shared" si="6"/>
        <v>0</v>
      </c>
      <c r="K98" s="7">
        <f t="shared" si="5"/>
        <v>0</v>
      </c>
      <c r="L98" s="7">
        <f t="shared" si="7"/>
        <v>0</v>
      </c>
      <c r="M98" s="7">
        <f t="shared" si="8"/>
        <v>0</v>
      </c>
    </row>
    <row r="99" spans="2:13">
      <c r="B99" s="18"/>
      <c r="C99" s="74"/>
      <c r="E99" s="7">
        <v>95</v>
      </c>
      <c r="F99" s="7">
        <f>'EVALUERING KJØRETØYRAPPORTERING'!C122</f>
        <v>0</v>
      </c>
      <c r="G99" s="7">
        <f>'EVALUERING KJØRETØYRAPPORTERING'!D122</f>
        <v>0</v>
      </c>
      <c r="H99" s="32">
        <f>'EVALUERING KJØRETØYRAPPORTERING'!E122</f>
        <v>0</v>
      </c>
      <c r="I99" s="3" t="str">
        <f>'EVALUERING KJØRETØYRAPPORTERING'!F122</f>
        <v/>
      </c>
      <c r="J99" s="7">
        <f t="shared" si="6"/>
        <v>0</v>
      </c>
      <c r="K99" s="7">
        <f t="shared" si="5"/>
        <v>0</v>
      </c>
      <c r="L99" s="7">
        <f t="shared" si="7"/>
        <v>0</v>
      </c>
      <c r="M99" s="7">
        <f t="shared" si="8"/>
        <v>0</v>
      </c>
    </row>
    <row r="100" spans="2:13">
      <c r="B100" s="18"/>
      <c r="E100" s="7">
        <v>96</v>
      </c>
      <c r="F100" s="7">
        <f>'EVALUERING KJØRETØYRAPPORTERING'!C123</f>
        <v>0</v>
      </c>
      <c r="G100" s="7">
        <f>'EVALUERING KJØRETØYRAPPORTERING'!D123</f>
        <v>0</v>
      </c>
      <c r="H100" s="32">
        <f>'EVALUERING KJØRETØYRAPPORTERING'!E123</f>
        <v>0</v>
      </c>
      <c r="I100" s="3" t="str">
        <f>'EVALUERING KJØRETØYRAPPORTERING'!F123</f>
        <v/>
      </c>
      <c r="J100" s="7">
        <f t="shared" si="6"/>
        <v>0</v>
      </c>
      <c r="K100" s="7">
        <f t="shared" si="5"/>
        <v>0</v>
      </c>
      <c r="L100" s="7">
        <f t="shared" si="7"/>
        <v>0</v>
      </c>
      <c r="M100" s="7">
        <f t="shared" si="8"/>
        <v>0</v>
      </c>
    </row>
    <row r="101" spans="2:13">
      <c r="B101" s="18"/>
      <c r="C101" s="33"/>
      <c r="E101" s="7">
        <v>97</v>
      </c>
      <c r="F101" s="7">
        <f>'EVALUERING KJØRETØYRAPPORTERING'!C124</f>
        <v>0</v>
      </c>
      <c r="G101" s="7">
        <f>'EVALUERING KJØRETØYRAPPORTERING'!D124</f>
        <v>0</v>
      </c>
      <c r="H101" s="32">
        <f>'EVALUERING KJØRETØYRAPPORTERING'!E124</f>
        <v>0</v>
      </c>
      <c r="I101" s="3" t="str">
        <f>'EVALUERING KJØRETØYRAPPORTERING'!F124</f>
        <v/>
      </c>
      <c r="J101" s="7">
        <f t="shared" si="6"/>
        <v>0</v>
      </c>
      <c r="K101" s="7">
        <f t="shared" si="5"/>
        <v>0</v>
      </c>
      <c r="L101" s="7">
        <f t="shared" si="7"/>
        <v>0</v>
      </c>
      <c r="M101" s="7">
        <f t="shared" si="8"/>
        <v>0</v>
      </c>
    </row>
    <row r="102" spans="2:13">
      <c r="B102" s="18"/>
      <c r="C102" s="74"/>
      <c r="E102" s="7">
        <v>98</v>
      </c>
      <c r="F102" s="7">
        <f>'EVALUERING KJØRETØYRAPPORTERING'!C125</f>
        <v>0</v>
      </c>
      <c r="G102" s="7">
        <f>'EVALUERING KJØRETØYRAPPORTERING'!D125</f>
        <v>0</v>
      </c>
      <c r="H102" s="32">
        <f>'EVALUERING KJØRETØYRAPPORTERING'!E125</f>
        <v>0</v>
      </c>
      <c r="I102" s="3" t="str">
        <f>'EVALUERING KJØRETØYRAPPORTERING'!F125</f>
        <v/>
      </c>
      <c r="J102" s="7">
        <f t="shared" si="6"/>
        <v>0</v>
      </c>
      <c r="K102" s="7">
        <f t="shared" si="5"/>
        <v>0</v>
      </c>
      <c r="L102" s="7">
        <f t="shared" si="7"/>
        <v>0</v>
      </c>
      <c r="M102" s="7">
        <f t="shared" si="8"/>
        <v>0</v>
      </c>
    </row>
    <row r="103" spans="2:13">
      <c r="B103" s="18"/>
      <c r="E103" s="7">
        <v>99</v>
      </c>
      <c r="F103" s="7">
        <f>'EVALUERING KJØRETØYRAPPORTERING'!C126</f>
        <v>0</v>
      </c>
      <c r="G103" s="7">
        <f>'EVALUERING KJØRETØYRAPPORTERING'!D126</f>
        <v>0</v>
      </c>
      <c r="H103" s="32">
        <f>'EVALUERING KJØRETØYRAPPORTERING'!E126</f>
        <v>0</v>
      </c>
      <c r="I103" s="3" t="str">
        <f>'EVALUERING KJØRETØYRAPPORTERING'!F126</f>
        <v/>
      </c>
      <c r="J103" s="7">
        <f t="shared" si="6"/>
        <v>0</v>
      </c>
      <c r="K103" s="7">
        <f t="shared" si="5"/>
        <v>0</v>
      </c>
      <c r="L103" s="7">
        <f t="shared" si="7"/>
        <v>0</v>
      </c>
      <c r="M103" s="7">
        <f t="shared" si="8"/>
        <v>0</v>
      </c>
    </row>
    <row r="104" spans="2:13">
      <c r="B104" s="24"/>
      <c r="E104" s="7">
        <v>100</v>
      </c>
      <c r="F104" s="7">
        <f>'EVALUERING KJØRETØYRAPPORTERING'!C127</f>
        <v>0</v>
      </c>
      <c r="G104" s="7">
        <f>'EVALUERING KJØRETØYRAPPORTERING'!D127</f>
        <v>0</v>
      </c>
      <c r="H104" s="32">
        <f>'EVALUERING KJØRETØYRAPPORTERING'!E127</f>
        <v>0</v>
      </c>
      <c r="I104" s="3" t="str">
        <f>'EVALUERING KJØRETØYRAPPORTERING'!F127</f>
        <v/>
      </c>
      <c r="J104" s="7">
        <f t="shared" si="6"/>
        <v>0</v>
      </c>
      <c r="K104" s="7">
        <f t="shared" si="5"/>
        <v>0</v>
      </c>
      <c r="L104" s="7">
        <f t="shared" si="7"/>
        <v>0</v>
      </c>
      <c r="M104" s="7">
        <f t="shared" si="8"/>
        <v>0</v>
      </c>
    </row>
    <row r="105" spans="2:13">
      <c r="B105" s="18"/>
      <c r="C105" s="74"/>
      <c r="E105" s="8" t="s">
        <v>5</v>
      </c>
      <c r="F105" s="9"/>
      <c r="G105" s="9"/>
      <c r="H105" s="9">
        <f t="shared" ref="H105:M105" si="9">SUM(H5:H104)</f>
        <v>0</v>
      </c>
      <c r="I105" s="3">
        <f t="shared" si="9"/>
        <v>0</v>
      </c>
      <c r="J105" s="9">
        <f t="shared" si="9"/>
        <v>0</v>
      </c>
      <c r="K105" s="9">
        <f t="shared" si="9"/>
        <v>0</v>
      </c>
      <c r="L105" s="9">
        <f t="shared" si="9"/>
        <v>0</v>
      </c>
      <c r="M105" s="9">
        <f t="shared" si="9"/>
        <v>0</v>
      </c>
    </row>
    <row r="106" spans="2:13">
      <c r="B106" s="18"/>
      <c r="C106" s="74"/>
    </row>
    <row r="107" spans="2:13">
      <c r="B107" s="18"/>
    </row>
    <row r="108" spans="2:13">
      <c r="B108" s="18"/>
      <c r="C108" s="33"/>
    </row>
    <row r="109" spans="2:13">
      <c r="B109" s="18"/>
      <c r="C109" s="74"/>
    </row>
  </sheetData>
  <dataValidations disablePrompts="1" count="1">
    <dataValidation type="list" allowBlank="1" showInputMessage="1" showErrorMessage="1" sqref="G5:G104" xr:uid="{F4B6649D-7494-4FA6-8783-3CA0123326FB}">
      <formula1>$B$6:$B$10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5C2B4C4FB38C458C1879C5E24A1119" ma:contentTypeVersion="2" ma:contentTypeDescription="Opprett et nytt dokument." ma:contentTypeScope="" ma:versionID="793e4d2f2fb311b61f9a770660b361c0">
  <xsd:schema xmlns:xsd="http://www.w3.org/2001/XMLSchema" xmlns:xs="http://www.w3.org/2001/XMLSchema" xmlns:p="http://schemas.microsoft.com/office/2006/metadata/properties" xmlns:ns2="bf676b96-0101-4dc0-985a-eaf713240488" targetNamespace="http://schemas.microsoft.com/office/2006/metadata/properties" ma:root="true" ma:fieldsID="525b0cc69a362b06526b8ecff1231ff6" ns2:_="">
    <xsd:import namespace="bf676b96-0101-4dc0-985a-eaf7132404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676b96-0101-4dc0-985a-eaf7132404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48B34D-CD1F-419C-99F6-604CC141A0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9B8861-C892-488E-A911-E69B879794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676b96-0101-4dc0-985a-eaf7132404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D66089-856C-4469-9260-32E685C9DA85}">
  <ds:schemaRefs>
    <ds:schemaRef ds:uri="http://purl.org/dc/elements/1.1/"/>
    <ds:schemaRef ds:uri="http://schemas.microsoft.com/office/2006/metadata/properties"/>
    <ds:schemaRef ds:uri="bf676b96-0101-4dc0-985a-eaf71324048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INFO</vt:lpstr>
      <vt:lpstr>EVALUERING KJØRETØYRAPPORTERING</vt:lpstr>
      <vt:lpstr>INNDATA OG UTREGNING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Guri Bugge</dc:creator>
  <cp:keywords/>
  <dc:description/>
  <cp:lastModifiedBy>Christine Kihl</cp:lastModifiedBy>
  <cp:revision/>
  <dcterms:created xsi:type="dcterms:W3CDTF">2017-03-23T12:45:49Z</dcterms:created>
  <dcterms:modified xsi:type="dcterms:W3CDTF">2022-06-17T11:36:30Z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0x010100995C2B4C4FB38C458C1879C5E24A1119</vt:lpwstr>
  </property>
  <property fmtid="{D5CDD505-2E9C-101B-9397-08002B2CF9AE}" pid="3" name="MSIP_Label_531f9ef8-9444-4aee-b673-282240bf708b_Enabled">
    <vt:lpwstr>true</vt:lpwstr>
  </property>
  <property fmtid="{D5CDD505-2E9C-101B-9397-08002B2CF9AE}" pid="4" name="MSIP_Label_531f9ef8-9444-4aee-b673-282240bf708b_SetDate">
    <vt:lpwstr>2021-08-18T08:36:15Z</vt:lpwstr>
  </property>
  <property fmtid="{D5CDD505-2E9C-101B-9397-08002B2CF9AE}" pid="5" name="MSIP_Label_531f9ef8-9444-4aee-b673-282240bf708b_Method">
    <vt:lpwstr>Privileged</vt:lpwstr>
  </property>
  <property fmtid="{D5CDD505-2E9C-101B-9397-08002B2CF9AE}" pid="6" name="MSIP_Label_531f9ef8-9444-4aee-b673-282240bf708b_Name">
    <vt:lpwstr>Åpen - PROD</vt:lpwstr>
  </property>
  <property fmtid="{D5CDD505-2E9C-101B-9397-08002B2CF9AE}" pid="7" name="MSIP_Label_531f9ef8-9444-4aee-b673-282240bf708b_SiteId">
    <vt:lpwstr>3d50ddd4-00a1-4ab7-9788-decf14a8728f</vt:lpwstr>
  </property>
  <property fmtid="{D5CDD505-2E9C-101B-9397-08002B2CF9AE}" pid="8" name="MSIP_Label_531f9ef8-9444-4aee-b673-282240bf708b_ActionId">
    <vt:lpwstr>64880353-608f-48cb-846f-79c4a1c5d273</vt:lpwstr>
  </property>
  <property fmtid="{D5CDD505-2E9C-101B-9397-08002B2CF9AE}" pid="9" name="MSIP_Label_531f9ef8-9444-4aee-b673-282240bf708b_ContentBits">
    <vt:lpwstr>0</vt:lpwstr>
  </property>
</Properties>
</file>