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drawings/drawing5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https://dirfo-my.sharepoint.com/personal/iselinween_rustad_dfo_no/Documents/Dokumenter/Norgesmodellen/Risikostyringsverktøy webinar jan 2025/"/>
    </mc:Choice>
  </mc:AlternateContent>
  <xr:revisionPtr revIDLastSave="15" documentId="8_{E0C3A492-6515-423D-BEB5-5ECDD1B0102E}" xr6:coauthVersionLast="47" xr6:coauthVersionMax="47" xr10:uidLastSave="{3677858D-3AF2-4190-9C51-D0B17B428367}"/>
  <workbookProtection workbookAlgorithmName="SHA-512" workbookHashValue="x3aSJb/ohxpDcRKdgR3G1ckgqC2/bkqN0rdWG99qdS8trtCOMl1QIMExrGcolMdi6gx5ER0dhwLoe5tZcuvdTA==" workbookSaltValue="D+gxs6ohA9JrioCG2aGIRg==" workbookSpinCount="100000" lockStructure="1"/>
  <bookViews>
    <workbookView xWindow="-132" yWindow="-132" windowWidth="41544" windowHeight="16824" tabRatio="788" activeTab="4" xr2:uid="{D6DD8BE5-EDA6-4A47-BD5D-DFFB190F4140}"/>
  </bookViews>
  <sheets>
    <sheet name="Les her først!" sheetId="7" r:id="rId1"/>
    <sheet name="0. Oppsummering" sheetId="12" r:id="rId2"/>
    <sheet name="1. Informasjon om kontrakt" sheetId="8" r:id="rId3"/>
    <sheet name="2. Risikovurdering" sheetId="11" r:id="rId4"/>
    <sheet name="3. Kontrolltiltak" sheetId="13" r:id="rId5"/>
    <sheet name="Kodeverk" sheetId="9" state="hidden" r:id="rId6"/>
    <sheet name="Anbefalingstekster" sheetId="5" state="hidden" r:id="rId7"/>
  </sheets>
  <definedNames>
    <definedName name="Anbefaling_Høy_Korttekst">Anbefalingstekster!$C$6</definedName>
    <definedName name="Anbefaling_HøyRisiko">Anbefalingstekster!$B$6</definedName>
    <definedName name="Anbefaling_Lav_Korttekst">Anbefalingstekster!$C$8</definedName>
    <definedName name="Anbefaling_LavRisiko">Anbefalingstekster!$B$8</definedName>
    <definedName name="Anbefaling_Middels_Korttekst">Anbefalingstekster!$C$7</definedName>
    <definedName name="Anbefaling_MiddelsRisiko">Anbefalingstekster!$B$7</definedName>
    <definedName name="ForLangKontraktsperiode">Kodeverk!$B$34</definedName>
    <definedName name="Fullført">Kodeverk!$B$39</definedName>
    <definedName name="Høy">Kodeverk!$B$36</definedName>
    <definedName name="Kontraktsperiode">Kodeverk!$B$35</definedName>
    <definedName name="Lav">Kodeverk!$B$38</definedName>
    <definedName name="Middels">Kodeverk!$B$37</definedName>
    <definedName name="RisikogrenseHøy_C1">Kodeverk!$C$21</definedName>
    <definedName name="RisikogrenseHøy_C2">Kodeverk!$C$22</definedName>
    <definedName name="RisikogrenseHøy_C3">Kodeverk!$C$23</definedName>
    <definedName name="RisikogrenseHøy_C4">Kodeverk!$C$24</definedName>
    <definedName name="RisikogrenseMiddels_C1">Kodeverk!$D$21</definedName>
    <definedName name="RisikogrenseMiddels_C2">Kodeverk!$D$22</definedName>
    <definedName name="RisikogrenseMiddels_C3">Kodeverk!$D$23</definedName>
    <definedName name="RisikogrenseMiddels_C4">Kodeverk!$D$24</definedName>
    <definedName name="RisikoscoreBeregnet_C1">'2. Risikovurdering'!$V$16</definedName>
    <definedName name="RisikoscoreBeregnet_C2">'2. Risikovurdering'!$V$29</definedName>
    <definedName name="RisikoscoreBeregnet_C3">'2. Risikovurdering'!$V$35</definedName>
    <definedName name="RisikoscoreBeregnet_C4">'2. Risikovurdering'!$V$45</definedName>
    <definedName name="Risikoscores_C1">'2. Risikovurdering'!$K$17:$K$26</definedName>
    <definedName name="Risikoscores_C2">'2. Risikovurdering'!$K$30:$K$32</definedName>
    <definedName name="Risikoscores_C3">'2. Risikovurdering'!$K$36:$K$42</definedName>
    <definedName name="Risikoscores_C4">'2. Risikovurdering'!$K$46:$K$52</definedName>
    <definedName name="Risikoscores_Samlet">'0. Oppsummering'!$I$16:$I$19</definedName>
    <definedName name="Risikosvar_C1">'2. Risikovurdering'!$R$17:$R$26</definedName>
    <definedName name="Risikosvar_C2">'2. Risikovurdering'!$R$30:$R$32</definedName>
    <definedName name="Risikosvar_C3">'2. Risikovurdering'!$R$36:$R$42</definedName>
    <definedName name="Risikosvar_C4">'2. Risikovurdering'!$R$46:$R$52</definedName>
    <definedName name="Risikosvar_Total">'0. Oppsummering'!$N$16:$N$19</definedName>
    <definedName name="Risikovekter_C1">'2. Risikovurdering'!$S$17:$S$26</definedName>
    <definedName name="Risikovekter_C2">'2. Risikovurdering'!$S$30:$S$32</definedName>
    <definedName name="Risikovekter_C3">'2. Risikovurdering'!$S$36:$S$42</definedName>
    <definedName name="Risikovekter_C4">'2. Risikovurdering'!$S$46:$S$52</definedName>
    <definedName name="Risikovekter_Total">'0. Oppsummering'!$O$16:$O$19</definedName>
    <definedName name="SluttdatoFørStartdato">Kodeverk!$B$33</definedName>
    <definedName name="SluttdatoMangler">Kodeverk!$B$32</definedName>
    <definedName name="StartdatoMangler">Kodeverk!$B$31</definedName>
    <definedName name="TrueFalse">Kodeverk!$D$3:$D$4</definedName>
    <definedName name="Uferdig">Kodeverk!$B$40</definedName>
    <definedName name="_xlnm.Print_Area" localSheetId="1">'0. Oppsummering'!$B$1:$M$25</definedName>
    <definedName name="_xlnm.Print_Area" localSheetId="2">'1. Informasjon om kontrakt'!$B$1:$H$29</definedName>
    <definedName name="_xlnm.Print_Area" localSheetId="3">'2. Risikovurdering'!$B$1:$P$54</definedName>
    <definedName name="_xlnm.Print_Area" localSheetId="4">'3. Kontrolltiltak'!$B$1:$L$51</definedName>
    <definedName name="_xlnm.Print_Area" localSheetId="0">'Les her først!'!$B$1:$B$7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13" l="1"/>
  <c r="F21" i="13"/>
  <c r="F20" i="13"/>
  <c r="F19" i="13"/>
  <c r="I5" i="13"/>
  <c r="J5" i="13" s="1"/>
  <c r="U45" i="11"/>
  <c r="U35" i="11"/>
  <c r="U29" i="11"/>
  <c r="U16" i="11"/>
  <c r="R47" i="11"/>
  <c r="R48" i="11"/>
  <c r="N48" i="11" s="1"/>
  <c r="R50" i="11"/>
  <c r="N50" i="11" s="1"/>
  <c r="R49" i="11"/>
  <c r="N49" i="11" s="1"/>
  <c r="R42" i="11"/>
  <c r="N42" i="11" s="1"/>
  <c r="R37" i="11"/>
  <c r="N37" i="11" s="1"/>
  <c r="R46" i="11"/>
  <c r="D19" i="12"/>
  <c r="D18" i="12"/>
  <c r="D17" i="12"/>
  <c r="D16" i="12"/>
  <c r="R23" i="11"/>
  <c r="N23" i="11" s="1"/>
  <c r="R22" i="11"/>
  <c r="N22" i="11" s="1"/>
  <c r="R21" i="11"/>
  <c r="R51" i="11"/>
  <c r="N51" i="11" s="1"/>
  <c r="R52" i="11"/>
  <c r="N52" i="11" s="1"/>
  <c r="R20" i="11"/>
  <c r="N20" i="11" s="1"/>
  <c r="R19" i="11"/>
  <c r="N19" i="11" s="1"/>
  <c r="R17" i="11"/>
  <c r="N17" i="11" s="1"/>
  <c r="T45" i="11" l="1"/>
  <c r="V45" i="11" s="1"/>
  <c r="I19" i="12" s="1"/>
  <c r="H18" i="13"/>
  <c r="H21" i="13"/>
  <c r="H20" i="13"/>
  <c r="C21" i="13"/>
  <c r="I49" i="13"/>
  <c r="I36" i="13"/>
  <c r="I43" i="13"/>
  <c r="R25" i="11"/>
  <c r="N25" i="11" s="1"/>
  <c r="C20" i="13"/>
  <c r="I11" i="11"/>
  <c r="K11" i="11"/>
  <c r="I9" i="11"/>
  <c r="K9" i="11"/>
  <c r="R26" i="11"/>
  <c r="N26" i="11" s="1"/>
  <c r="R24" i="11"/>
  <c r="N24" i="11" s="1"/>
  <c r="N21" i="11"/>
  <c r="G13" i="8"/>
  <c r="E11" i="12"/>
  <c r="D5" i="13"/>
  <c r="I7" i="12"/>
  <c r="I5" i="12"/>
  <c r="C7" i="12"/>
  <c r="C5" i="12"/>
  <c r="N47" i="11"/>
  <c r="N46" i="11"/>
  <c r="R41" i="11"/>
  <c r="N41" i="11" s="1"/>
  <c r="R40" i="11"/>
  <c r="N40" i="11" s="1"/>
  <c r="R39" i="11"/>
  <c r="N39" i="11" s="1"/>
  <c r="R38" i="11"/>
  <c r="N38" i="11" s="1"/>
  <c r="R36" i="11"/>
  <c r="R32" i="11"/>
  <c r="N32" i="11" s="1"/>
  <c r="R31" i="11"/>
  <c r="N31" i="11" s="1"/>
  <c r="R30" i="11"/>
  <c r="R18" i="11"/>
  <c r="O45" i="11"/>
  <c r="N45" i="11"/>
  <c r="O35" i="11"/>
  <c r="N35" i="11"/>
  <c r="O29" i="11"/>
  <c r="N29" i="11"/>
  <c r="H19" i="13"/>
  <c r="C19" i="13"/>
  <c r="C18" i="13"/>
  <c r="I10" i="11"/>
  <c r="K10" i="11"/>
  <c r="I12" i="11"/>
  <c r="K12" i="11"/>
  <c r="T16" i="11" l="1"/>
  <c r="V16" i="11" s="1"/>
  <c r="I16" i="12" s="1"/>
  <c r="T29" i="11"/>
  <c r="V29" i="11" s="1"/>
  <c r="I17" i="12" s="1"/>
  <c r="N17" i="12" s="1"/>
  <c r="T35" i="11"/>
  <c r="V35" i="11" s="1"/>
  <c r="I18" i="12" s="1"/>
  <c r="N18" i="12" s="1"/>
  <c r="N36" i="11"/>
  <c r="N30" i="11"/>
  <c r="N18" i="11"/>
  <c r="E11" i="13"/>
  <c r="E14" i="13"/>
  <c r="E13" i="13"/>
  <c r="E12" i="13"/>
  <c r="I5" i="11"/>
  <c r="I11" i="12" s="1"/>
  <c r="N19" i="12"/>
  <c r="I20" i="12" l="1"/>
  <c r="C24" i="12" s="1"/>
  <c r="E15" i="13"/>
  <c r="N16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Thomas Bech Pettersen</author>
  </authors>
  <commentList>
    <comment ref="N9" authorId="0" shapeId="0" xr:uid="{5EC3B93E-DF40-4240-971D-A6417FDBE18A}">
      <text>
        <r>
          <rPr>
            <b/>
            <sz val="9"/>
            <color indexed="81"/>
            <rFont val="Tahoma"/>
            <family val="2"/>
          </rPr>
          <t>Se bl.a Enhetsregisteret og Foretaksregisteret</t>
        </r>
      </text>
    </comment>
    <comment ref="N10" authorId="0" shapeId="0" xr:uid="{8197B4EC-A0B3-4F03-92DD-8543A4C10AA1}">
      <text>
        <r>
          <rPr>
            <b/>
            <sz val="9"/>
            <color indexed="81"/>
            <rFont val="Tahoma"/>
            <family val="2"/>
          </rPr>
          <t>Informasjonstjeneste om norske bedrifter</t>
        </r>
      </text>
    </comment>
    <comment ref="N11" authorId="0" shapeId="0" xr:uid="{D140CED0-5213-4898-9725-7DB7C7938E36}">
      <text>
        <r>
          <rPr>
            <b/>
            <sz val="9"/>
            <color indexed="81"/>
            <rFont val="Tahoma"/>
            <family val="2"/>
          </rPr>
          <t>Søketjeneste for offentlige postjournaler og offentlige dokumenter</t>
        </r>
      </text>
    </comment>
    <comment ref="N12" authorId="0" shapeId="0" xr:uid="{CD1C144C-5C73-47E5-96B0-A11EA36B3A9E}">
      <text>
        <r>
          <rPr>
            <b/>
            <sz val="9"/>
            <color indexed="81"/>
            <rFont val="Tahoma"/>
            <family val="2"/>
          </rPr>
          <t xml:space="preserve">Informasjon om allmenngjøringsforskrifter og godkjenningsordninger, HMS-kort mv. </t>
        </r>
      </text>
    </comment>
    <comment ref="N13" authorId="0" shapeId="0" xr:uid="{ACF184DD-DF63-43C1-B9B6-29FB66590DBB}">
      <text>
        <r>
          <rPr>
            <b/>
            <sz val="9"/>
            <color indexed="81"/>
            <rFont val="Tahoma"/>
            <family val="2"/>
          </rPr>
          <t>DFØs egenrapporteringsskjema kan lastes ned fra denne siden</t>
        </r>
      </text>
    </comment>
    <comment ref="D17" authorId="0" shapeId="0" xr:uid="{105F282A-397E-4E77-9978-635CB6615A2B}">
      <text>
        <r>
          <rPr>
            <b/>
            <sz val="9"/>
            <color indexed="81"/>
            <rFont val="Tahoma"/>
            <family val="2"/>
          </rPr>
          <t>Relevante informasjonskilder kan være: www.brreg.no, proff.no eller søk på internett</t>
        </r>
      </text>
    </comment>
    <comment ref="D18" authorId="0" shapeId="0" xr:uid="{D240F595-EDC1-4EE3-BB54-C81C0616B233}">
      <text>
        <r>
          <rPr>
            <b/>
            <sz val="9"/>
            <color indexed="81"/>
            <rFont val="Tahoma"/>
            <family val="2"/>
          </rPr>
          <t>Relevante informasjonskilder kan være: www.brreg.no, proff.no eller søk på internett</t>
        </r>
      </text>
    </comment>
    <comment ref="D19" authorId="0" shapeId="0" xr:uid="{DDE5DAFE-5839-4B05-8CD4-F157446E30F8}">
      <text>
        <r>
          <rPr>
            <b/>
            <sz val="9"/>
            <color indexed="81"/>
            <rFont val="Tahoma"/>
            <family val="2"/>
          </rPr>
          <t>Relevante informasjonskilder:  https://www.skatteetaten.no/bedrift-og-organisasjon/avgifter/mva/registrere-endre-slette/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0" authorId="0" shapeId="0" xr:uid="{2BFEB7C7-A4B7-4B0E-933E-B4F9624F6C2C}">
      <text>
        <r>
          <rPr>
            <b/>
            <sz val="9"/>
            <color indexed="81"/>
            <rFont val="Tahoma"/>
            <family val="2"/>
          </rPr>
          <t>Relevante informasjonskilder: https://www.skatteetaten.no/bedrift-og-organisasjon/rapportering-og-bransjer/rapportere-i-oppdrags--og-arbeidsforholdsregisteret-oar/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1" authorId="0" shapeId="0" xr:uid="{3E1FEDD0-E559-4192-B13A-53F503A4D649}">
      <text>
        <r>
          <rPr>
            <b/>
            <sz val="9"/>
            <color indexed="81"/>
            <rFont val="Tahoma"/>
            <family val="2"/>
          </rPr>
          <t>Informasjonskilde:
https://www.arbeidstilsynet.no/godkjenninger/renholdsregisteret/</t>
        </r>
      </text>
    </comment>
    <comment ref="D22" authorId="0" shapeId="0" xr:uid="{3DC1F833-4F75-40B1-8D45-33131EC2280F}">
      <text>
        <r>
          <rPr>
            <b/>
            <sz val="9"/>
            <color indexed="81"/>
            <rFont val="Tahoma"/>
            <family val="2"/>
          </rPr>
          <t>Informasjonskilde:
https://www.arbeidstilsynet.no/godkjenninger/godkjente-bemanningsforetak/</t>
        </r>
      </text>
    </comment>
    <comment ref="D23" authorId="0" shapeId="0" xr:uid="{5FCE31B8-CA60-4AF8-A414-346AFBF83EA6}">
      <text>
        <r>
          <rPr>
            <b/>
            <sz val="9"/>
            <color indexed="81"/>
            <rFont val="Tahoma"/>
            <family val="2"/>
          </rPr>
          <t>Informasjonskilde:
https://www.arbeidstilsynet.no/godkjenninger/finn-godkjent-bilvask-dekk/</t>
        </r>
      </text>
    </comment>
    <comment ref="D24" authorId="0" shapeId="0" xr:uid="{E7C2A409-78FA-4C3B-ABE5-B4D1C0069998}">
      <text>
        <r>
          <rPr>
            <b/>
            <sz val="9"/>
            <color indexed="81"/>
            <rFont val="Tahoma"/>
            <family val="2"/>
          </rPr>
          <t>Relevante informasjonskilder kan være: www.brreg.no, proff.no eller søk på internett</t>
        </r>
      </text>
    </comment>
    <comment ref="D25" authorId="0" shapeId="0" xr:uid="{14D4BA6A-AC3A-41C9-8E72-B5F2BDED4CA6}">
      <text>
        <r>
          <rPr>
            <b/>
            <sz val="9"/>
            <color indexed="81"/>
            <rFont val="Tahoma"/>
            <family val="2"/>
          </rPr>
          <t>Sjekk firmaattest på www.brreg.no for de siste tre årene</t>
        </r>
      </text>
    </comment>
    <comment ref="D26" authorId="0" shapeId="0" xr:uid="{CDFFC96B-91CC-4C39-8C80-3DB7BA6F8523}">
      <text>
        <r>
          <rPr>
            <b/>
            <sz val="9"/>
            <color indexed="81"/>
            <rFont val="Tahoma"/>
            <family val="2"/>
          </rPr>
          <t>Sjekk næringskode i Enhetsregisteret på www.brreg.no eller på tjenester som proff.no</t>
        </r>
      </text>
    </comment>
    <comment ref="D30" authorId="0" shapeId="0" xr:uid="{748396BD-FF56-4923-B9D8-1408BE4411C6}">
      <text>
        <r>
          <rPr>
            <b/>
            <sz val="9"/>
            <color indexed="81"/>
            <rFont val="Tahoma"/>
            <family val="2"/>
          </rPr>
          <t>Dersom oppdragsgiver har et erfaringsdokument, kan det være en god informasjonskilde.</t>
        </r>
      </text>
    </comment>
    <comment ref="D31" authorId="0" shapeId="0" xr:uid="{3CFD2169-B77F-4470-9B63-780C47D119F1}">
      <text>
        <r>
          <rPr>
            <b/>
            <sz val="9"/>
            <color indexed="81"/>
            <rFont val="Tahoma"/>
            <family val="2"/>
          </rPr>
          <t xml:space="preserve">Kilder til informasjon kan for eksempel være nettsøk, søke i eInnsyn, mv. </t>
        </r>
      </text>
    </comment>
    <comment ref="D32" authorId="0" shapeId="0" xr:uid="{0E1355E3-556E-492C-8AC7-798A4B852080}">
      <text>
        <r>
          <rPr>
            <b/>
            <sz val="9"/>
            <color indexed="81"/>
            <rFont val="Tahoma"/>
            <family val="2"/>
          </rPr>
          <t>Kilde til informasjon kan være søk på eInnsyn.</t>
        </r>
      </text>
    </comment>
    <comment ref="D36" authorId="0" shapeId="0" xr:uid="{655E611F-9FE8-42C1-B84E-466FA40508E4}">
      <text>
        <r>
          <rPr>
            <b/>
            <sz val="9"/>
            <color indexed="81"/>
            <rFont val="Tahoma"/>
            <family val="2"/>
          </rPr>
          <t>Fag uten faglærte kan øke risikoen for brudd på regelverket.</t>
        </r>
      </text>
    </comment>
    <comment ref="D37" authorId="0" shapeId="0" xr:uid="{DF1EABD2-41C9-4B14-910A-6D07E0F3A9E2}">
      <text>
        <r>
          <rPr>
            <b/>
            <sz val="9"/>
            <color indexed="81"/>
            <rFont val="Tahoma"/>
            <family val="2"/>
          </rPr>
          <t>Kilde til informasjon kan være søk i Enhetsregisteret, søk på tjenester som proff.no, mv.</t>
        </r>
      </text>
    </comment>
    <comment ref="D38" authorId="0" shapeId="0" xr:uid="{B51F32A7-90A0-4216-9C21-BF00A6CAABC6}">
      <text>
        <r>
          <rPr>
            <b/>
            <sz val="9"/>
            <color indexed="81"/>
            <rFont val="Tahoma"/>
            <family val="2"/>
          </rPr>
          <t xml:space="preserve">Andre utsatte arbeidstakere kan for eksempel være unge arbeidstakere, arbeidstakere uten formell kompetanse mv. Opplysninger fra egenrapporteringsskjemaet kan være gode informasjonskilder. </t>
        </r>
      </text>
    </comment>
    <comment ref="D39" authorId="0" shapeId="0" xr:uid="{7EA7F333-A410-409F-ACC7-EEB8AA474333}">
      <text>
        <r>
          <rPr>
            <b/>
            <sz val="9"/>
            <color indexed="81"/>
            <rFont val="Tahoma"/>
            <family val="2"/>
          </rPr>
          <t>Se Arbeidstilsynets hjemmesider for mer informasjon om utsendt arbeidskraft. Informasjonskilde kan være egenrapporteringsskjemaet.</t>
        </r>
      </text>
    </comment>
    <comment ref="D40" authorId="0" shapeId="0" xr:uid="{185D51F4-4F5B-41BC-9D92-529A17A1FBD7}">
      <text>
        <r>
          <rPr>
            <b/>
            <sz val="9"/>
            <color indexed="81"/>
            <rFont val="Tahoma"/>
            <family val="2"/>
          </rPr>
          <t>Informasjonskilde kan være egenrapporteringsskjemaet.
Se forskrift om innleie fra bemanningsforetak:
https://lovdata.no/dokument/SF/forskrift/2013-01-11-33</t>
        </r>
      </text>
    </comment>
    <comment ref="D41" authorId="0" shapeId="0" xr:uid="{04188DCD-75C3-4C3B-98B1-4565B085F571}">
      <text>
        <r>
          <rPr>
            <b/>
            <sz val="9"/>
            <color indexed="81"/>
            <rFont val="Tahoma"/>
            <family val="2"/>
          </rPr>
          <t>Informasjonskilde kan være egenrapporteringsskjemaet.</t>
        </r>
      </text>
    </comment>
    <comment ref="D42" authorId="0" shapeId="0" xr:uid="{9DDC3585-2722-4038-BBC4-B9B212D82F8C}">
      <text>
        <r>
          <rPr>
            <b/>
            <sz val="9"/>
            <color indexed="81"/>
            <rFont val="Tahoma"/>
            <family val="2"/>
          </rPr>
          <t>Informasjonskilde kan være egenrapporteringsskjemaet.
Svar "Ikke relevant" dersom det ikke er underleverandører.</t>
        </r>
      </text>
    </comment>
    <comment ref="D46" authorId="0" shapeId="0" xr:uid="{E041C6B6-8EBC-474C-8F1F-F5EB86AC5EC4}">
      <text>
        <r>
          <rPr>
            <b/>
            <sz val="9"/>
            <color indexed="81"/>
            <rFont val="Tahoma"/>
            <family val="2"/>
          </rPr>
          <t>Informasjonskilde kan være egenrapporteringsskjemaet</t>
        </r>
      </text>
    </comment>
    <comment ref="D47" authorId="0" shapeId="0" xr:uid="{0446A216-9588-471A-A7F0-0A22D380045E}">
      <text>
        <r>
          <rPr>
            <b/>
            <sz val="9"/>
            <color indexed="81"/>
            <rFont val="Tahoma"/>
            <family val="2"/>
          </rPr>
          <t>Informasjonskilde kan være egenrapporteringsskjemaet</t>
        </r>
      </text>
    </comment>
    <comment ref="D48" authorId="0" shapeId="0" xr:uid="{4CFC4432-8A5F-4FEA-A53F-8AF2A3351D4A}">
      <text>
        <r>
          <rPr>
            <b/>
            <sz val="9"/>
            <color indexed="81"/>
            <rFont val="Tahoma"/>
            <family val="2"/>
          </rPr>
          <t>Informasjonskilde kan være egenrapporteringsskjemaet.
Svar "Ikke relevant" dersom det ikke er underleverandører.</t>
        </r>
      </text>
    </comment>
    <comment ref="D49" authorId="0" shapeId="0" xr:uid="{BA1EB555-0033-4A67-9666-0FAD6808F5FF}">
      <text>
        <r>
          <rPr>
            <b/>
            <sz val="9"/>
            <color indexed="81"/>
            <rFont val="Tahoma"/>
            <family val="2"/>
          </rPr>
          <t>Informasjonskilde kan være egenrapporteringsskjemaet.
Svar "Ikke relevant" dersom det ikke er underleverandører.</t>
        </r>
      </text>
    </comment>
    <comment ref="D50" authorId="0" shapeId="0" xr:uid="{56099F64-1139-4E74-A3D2-B0911C1EF51A}">
      <text>
        <r>
          <rPr>
            <b/>
            <sz val="9"/>
            <color indexed="81"/>
            <rFont val="Tahoma"/>
            <family val="2"/>
          </rPr>
          <t>Informasjonskilde kan være egenrapporteringsskjemaet.
Svar "Ikke relevant" dersom det ikke er underleverandører.</t>
        </r>
      </text>
    </comment>
    <comment ref="D51" authorId="0" shapeId="0" xr:uid="{2F5BD15E-E3F6-4C1E-B0E2-6F680E19BCAB}">
      <text>
        <r>
          <rPr>
            <b/>
            <sz val="9"/>
            <color indexed="81"/>
            <rFont val="Tahoma"/>
            <family val="2"/>
          </rPr>
          <t>Informasjonskilde kan være egenrapporteringsskjemaet</t>
        </r>
      </text>
    </comment>
    <comment ref="D52" authorId="0" shapeId="0" xr:uid="{9A2FE33A-9A53-4E5B-8CB2-02B42D6DABD3}">
      <text>
        <r>
          <rPr>
            <b/>
            <sz val="9"/>
            <color indexed="81"/>
            <rFont val="Tahoma"/>
            <family val="2"/>
          </rPr>
          <t>Relevant informasjon:
https://www.arbeidstilsynet.no/hms/hms-kort/
Svar "Ikke relevant" dersom kontrakten ikke gjelder disse typene arbeid/tjenester.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Thomas Bech Pettersen</author>
  </authors>
  <commentList>
    <comment ref="H26" authorId="0" shapeId="0" xr:uid="{16DB058B-C1DB-4EB7-8DD0-81766984EA85}">
      <text>
        <r>
          <rPr>
            <b/>
            <sz val="9"/>
            <color indexed="81"/>
            <rFont val="Tahoma"/>
            <family val="2"/>
          </rPr>
          <t xml:space="preserve">Legg inn hovedresultatet fra kontrollpunktet her:
OK - </t>
        </r>
        <r>
          <rPr>
            <sz val="9"/>
            <color indexed="81"/>
            <rFont val="Tahoma"/>
            <family val="2"/>
          </rPr>
          <t>Alt i orden</t>
        </r>
        <r>
          <rPr>
            <b/>
            <sz val="9"/>
            <color indexed="81"/>
            <rFont val="Tahoma"/>
            <family val="2"/>
          </rPr>
          <t xml:space="preserve">
Avvik - </t>
        </r>
        <r>
          <rPr>
            <sz val="9"/>
            <color indexed="81"/>
            <rFont val="Tahoma"/>
            <family val="2"/>
          </rPr>
          <t>Noe trenger strakstiltak</t>
        </r>
        <r>
          <rPr>
            <b/>
            <sz val="9"/>
            <color indexed="81"/>
            <rFont val="Tahoma"/>
            <family val="2"/>
          </rPr>
          <t xml:space="preserve">
Obs(ervasjon) - </t>
        </r>
        <r>
          <rPr>
            <sz val="9"/>
            <color indexed="81"/>
            <rFont val="Tahoma"/>
            <family val="2"/>
          </rPr>
          <t>Avvik kan oppstå, og det bør settes inn relevante forebyggende tiltak</t>
        </r>
        <r>
          <rPr>
            <b/>
            <sz val="9"/>
            <color indexed="81"/>
            <rFont val="Tahoma"/>
            <family val="2"/>
          </rPr>
          <t xml:space="preserve">
Forslag til forbedring - </t>
        </r>
        <r>
          <rPr>
            <sz val="9"/>
            <color indexed="81"/>
            <rFont val="Tahoma"/>
            <family val="2"/>
          </rPr>
          <t>Tiltak kan gi forbedring uten at det foreligger avvik nå</t>
        </r>
      </text>
    </comment>
    <comment ref="I26" authorId="0" shapeId="0" xr:uid="{9ACD24D7-CB3B-421C-803E-E5ED740EED1B}">
      <text>
        <r>
          <rPr>
            <b/>
            <sz val="9"/>
            <color indexed="81"/>
            <rFont val="Tahoma"/>
            <family val="2"/>
          </rPr>
          <t>Legg inn eventuell kommentar hvis det er oppdaget avvik, samt tiltak og sanksjoner som er iverksatt - eller referanser til slike.
Bruk ALT+ENTER for linjeskift.</t>
        </r>
      </text>
    </comment>
    <comment ref="D29" authorId="0" shapeId="0" xr:uid="{30E94AE5-6AEC-47A5-B53F-9BE0A00EC272}">
      <text>
        <r>
          <rPr>
            <b/>
            <sz val="9"/>
            <color indexed="81"/>
            <rFont val="Tahoma"/>
            <family val="2"/>
          </rPr>
          <t>Merk at timelønn mv. kan ha økt siden inngåelsen av arbeidsavtalen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31" authorId="0" shapeId="0" xr:uid="{B13E0B08-103D-45C2-B7CD-14AA9AB2353C}">
      <text>
        <r>
          <rPr>
            <b/>
            <sz val="9"/>
            <color indexed="81"/>
            <rFont val="Tahoma"/>
            <family val="2"/>
          </rPr>
          <t xml:space="preserve">Kontroll krever at kontrakten gir rett til å innhente leverandørens bankutskrift. </t>
        </r>
      </text>
    </comment>
    <comment ref="H36" authorId="0" shapeId="0" xr:uid="{A91EFBD0-B25E-4FCD-B8E1-9512286F43D8}">
      <text>
        <r>
          <rPr>
            <b/>
            <sz val="9"/>
            <color indexed="81"/>
            <rFont val="Tahoma"/>
            <family val="2"/>
          </rPr>
          <t>Legg inn hovedresultatet fra kontrollpunktet her:
OK</t>
        </r>
        <r>
          <rPr>
            <sz val="9"/>
            <color indexed="81"/>
            <rFont val="Tahoma"/>
            <family val="2"/>
          </rPr>
          <t xml:space="preserve"> - Alt i orden</t>
        </r>
        <r>
          <rPr>
            <b/>
            <sz val="9"/>
            <color indexed="81"/>
            <rFont val="Tahoma"/>
            <family val="2"/>
          </rPr>
          <t xml:space="preserve">
Avvik</t>
        </r>
        <r>
          <rPr>
            <sz val="9"/>
            <color indexed="81"/>
            <rFont val="Tahoma"/>
            <family val="2"/>
          </rPr>
          <t xml:space="preserve"> - Noe trenger strakstiltak</t>
        </r>
        <r>
          <rPr>
            <b/>
            <sz val="9"/>
            <color indexed="81"/>
            <rFont val="Tahoma"/>
            <family val="2"/>
          </rPr>
          <t xml:space="preserve">
Obs(ervasjon)</t>
        </r>
        <r>
          <rPr>
            <sz val="9"/>
            <color indexed="81"/>
            <rFont val="Tahoma"/>
            <family val="2"/>
          </rPr>
          <t xml:space="preserve"> - Avvik kan oppstå, og det bør settes inn relevante forebyggende tiltak</t>
        </r>
        <r>
          <rPr>
            <b/>
            <sz val="9"/>
            <color indexed="81"/>
            <rFont val="Tahoma"/>
            <family val="2"/>
          </rPr>
          <t xml:space="preserve">
Forslag til forbedring</t>
        </r>
        <r>
          <rPr>
            <sz val="9"/>
            <color indexed="81"/>
            <rFont val="Tahoma"/>
            <family val="2"/>
          </rPr>
          <t xml:space="preserve"> - Tiltak kan gi forbedring uten at det foreligger avvik nå</t>
        </r>
      </text>
    </comment>
    <comment ref="I36" authorId="0" shapeId="0" xr:uid="{23A8550C-746C-435A-8BF4-6B25FC9474AA}">
      <text>
        <r>
          <rPr>
            <b/>
            <sz val="9"/>
            <color indexed="81"/>
            <rFont val="Tahoma"/>
            <family val="2"/>
          </rPr>
          <t>Legg inn eventuell kommentar hvis det er oppdaget avvik, samt tiltak og sanksjoner som er iverksatt - eller referanser til slike.
Bruk ALT+ENTER for linjeskift.</t>
        </r>
      </text>
    </comment>
    <comment ref="H43" authorId="0" shapeId="0" xr:uid="{3FB3599F-0325-4F22-8F71-4169A30F052F}">
      <text>
        <r>
          <rPr>
            <b/>
            <sz val="9"/>
            <color indexed="81"/>
            <rFont val="Tahoma"/>
            <family val="2"/>
          </rPr>
          <t>Legg inn hovedresultatet fra kontrollpunktet her:
OK</t>
        </r>
        <r>
          <rPr>
            <sz val="9"/>
            <color indexed="81"/>
            <rFont val="Tahoma"/>
            <family val="2"/>
          </rPr>
          <t xml:space="preserve"> - Alt i orden</t>
        </r>
        <r>
          <rPr>
            <b/>
            <sz val="9"/>
            <color indexed="81"/>
            <rFont val="Tahoma"/>
            <family val="2"/>
          </rPr>
          <t xml:space="preserve">
Avvik</t>
        </r>
        <r>
          <rPr>
            <sz val="9"/>
            <color indexed="81"/>
            <rFont val="Tahoma"/>
            <family val="2"/>
          </rPr>
          <t xml:space="preserve"> - Noe trenger strakstiltak</t>
        </r>
        <r>
          <rPr>
            <b/>
            <sz val="9"/>
            <color indexed="81"/>
            <rFont val="Tahoma"/>
            <family val="2"/>
          </rPr>
          <t xml:space="preserve">
Obs(ervasjon)</t>
        </r>
        <r>
          <rPr>
            <sz val="9"/>
            <color indexed="81"/>
            <rFont val="Tahoma"/>
            <family val="2"/>
          </rPr>
          <t xml:space="preserve"> - Avvik kan oppstå, og det bør settes inn relevante forebyggende tiltak</t>
        </r>
        <r>
          <rPr>
            <b/>
            <sz val="9"/>
            <color indexed="81"/>
            <rFont val="Tahoma"/>
            <family val="2"/>
          </rPr>
          <t xml:space="preserve">
Forslag til forbedring</t>
        </r>
        <r>
          <rPr>
            <sz val="9"/>
            <color indexed="81"/>
            <rFont val="Tahoma"/>
            <family val="2"/>
          </rPr>
          <t xml:space="preserve"> - Tiltak kan gi forbedring uten at det foreligger avvik nå</t>
        </r>
      </text>
    </comment>
    <comment ref="I43" authorId="0" shapeId="0" xr:uid="{FDC1767A-7572-4ADC-B919-F321BBD7A276}">
      <text>
        <r>
          <rPr>
            <b/>
            <sz val="9"/>
            <color indexed="81"/>
            <rFont val="Tahoma"/>
            <family val="2"/>
          </rPr>
          <t>Legg inn eventuell kommentar hvis det er oppdaget avvik, samt tiltak og sanksjoner som er iverksatt - eller referanser til slike.
Bruk ALT+ENTER for linjeskift.</t>
        </r>
      </text>
    </comment>
    <comment ref="H49" authorId="0" shapeId="0" xr:uid="{E6040DBE-1917-4C49-968F-AE089EA3DDE3}">
      <text>
        <r>
          <rPr>
            <b/>
            <sz val="9"/>
            <color indexed="81"/>
            <rFont val="Tahoma"/>
            <family val="2"/>
          </rPr>
          <t>Legg inn hovedresultatet fra kontrollpunktet her:
OK</t>
        </r>
        <r>
          <rPr>
            <sz val="9"/>
            <color indexed="81"/>
            <rFont val="Tahoma"/>
            <family val="2"/>
          </rPr>
          <t xml:space="preserve"> - Alt i orden</t>
        </r>
        <r>
          <rPr>
            <b/>
            <sz val="9"/>
            <color indexed="81"/>
            <rFont val="Tahoma"/>
            <family val="2"/>
          </rPr>
          <t xml:space="preserve">
Avvik</t>
        </r>
        <r>
          <rPr>
            <sz val="9"/>
            <color indexed="81"/>
            <rFont val="Tahoma"/>
            <family val="2"/>
          </rPr>
          <t xml:space="preserve"> - Noe trenger strakstiltak</t>
        </r>
        <r>
          <rPr>
            <b/>
            <sz val="9"/>
            <color indexed="81"/>
            <rFont val="Tahoma"/>
            <family val="2"/>
          </rPr>
          <t xml:space="preserve">
Obs(ervasjon)</t>
        </r>
        <r>
          <rPr>
            <sz val="9"/>
            <color indexed="81"/>
            <rFont val="Tahoma"/>
            <family val="2"/>
          </rPr>
          <t xml:space="preserve"> - Avvik kan oppstå, og det bør settes inn relevante forebyggende tiltak</t>
        </r>
        <r>
          <rPr>
            <b/>
            <sz val="9"/>
            <color indexed="81"/>
            <rFont val="Tahoma"/>
            <family val="2"/>
          </rPr>
          <t xml:space="preserve">
Forslag til forbedring</t>
        </r>
        <r>
          <rPr>
            <sz val="9"/>
            <color indexed="81"/>
            <rFont val="Tahoma"/>
            <family val="2"/>
          </rPr>
          <t xml:space="preserve"> - Tiltak kan gi forbedring uten at det foreligger avvik nå</t>
        </r>
      </text>
    </comment>
    <comment ref="I49" authorId="0" shapeId="0" xr:uid="{882A5B4C-84DA-401E-AE95-2C02183AA09C}">
      <text>
        <r>
          <rPr>
            <b/>
            <sz val="9"/>
            <color indexed="81"/>
            <rFont val="Tahoma"/>
            <family val="2"/>
          </rPr>
          <t>Legg inn eventuell kommentar hvis det er oppdaget avvik, samt tiltak og sanksjoner som er iverksatt - eller referanser til slike.
Bruk ALT+ENTER for linjeskift.</t>
        </r>
      </text>
    </comment>
  </commentList>
</comments>
</file>

<file path=xl/sharedStrings.xml><?xml version="1.0" encoding="utf-8"?>
<sst xmlns="http://schemas.openxmlformats.org/spreadsheetml/2006/main" count="314" uniqueCount="224">
  <si>
    <t>Leverandørens org.nr</t>
  </si>
  <si>
    <t>Godkjent bruk av underleverandør</t>
  </si>
  <si>
    <t>Antall leverandørledd</t>
  </si>
  <si>
    <t>Land foretaket er registrert i</t>
  </si>
  <si>
    <t>Eventuell tilleggsinfo</t>
  </si>
  <si>
    <t>Navn på leverandør</t>
  </si>
  <si>
    <t>Nei</t>
  </si>
  <si>
    <t>Ikke relevant</t>
  </si>
  <si>
    <t>Ja</t>
  </si>
  <si>
    <t>Norge</t>
  </si>
  <si>
    <t>EU/EØS</t>
  </si>
  <si>
    <t>Andre land</t>
  </si>
  <si>
    <t>11+</t>
  </si>
  <si>
    <t>Navn på kontrakt</t>
  </si>
  <si>
    <t>Kontaktperson</t>
  </si>
  <si>
    <t>Hvilken landsomfattende tariffavtale gjelder?</t>
  </si>
  <si>
    <t>A. Informasjon om leverandør</t>
  </si>
  <si>
    <t>B. Informasjon om kontrakt</t>
  </si>
  <si>
    <t>C. Lov og forskrift</t>
  </si>
  <si>
    <t>A. Dato for risikovurdering</t>
  </si>
  <si>
    <t>B. Status</t>
  </si>
  <si>
    <t>C. Risikogrupper - og antall spørsmål besvart</t>
  </si>
  <si>
    <t>(DD.MM.YYYY)</t>
  </si>
  <si>
    <t>Erfaring og kjennskap til leverandøren</t>
  </si>
  <si>
    <t>Om kontrakten</t>
  </si>
  <si>
    <t>Lønns- og arbeidsvilkår</t>
  </si>
  <si>
    <t>av</t>
  </si>
  <si>
    <t>C1.1</t>
  </si>
  <si>
    <t>C1.2</t>
  </si>
  <si>
    <t>C1.3</t>
  </si>
  <si>
    <t>C1.4</t>
  </si>
  <si>
    <t>C1.5</t>
  </si>
  <si>
    <t>C1.6</t>
  </si>
  <si>
    <t>C1</t>
  </si>
  <si>
    <t>C2</t>
  </si>
  <si>
    <t>C3</t>
  </si>
  <si>
    <t>C4</t>
  </si>
  <si>
    <t>C2.1</t>
  </si>
  <si>
    <t>C2.2</t>
  </si>
  <si>
    <t>C2.3</t>
  </si>
  <si>
    <t>Skal det benyttes utsendt arbeidskraft?</t>
  </si>
  <si>
    <t>C3.1</t>
  </si>
  <si>
    <t>C3.2</t>
  </si>
  <si>
    <t>C3.3</t>
  </si>
  <si>
    <t>C3.4</t>
  </si>
  <si>
    <t>C3.5</t>
  </si>
  <si>
    <t>C4.1</t>
  </si>
  <si>
    <t>C4.2</t>
  </si>
  <si>
    <t>C4.3</t>
  </si>
  <si>
    <t>C4.4</t>
  </si>
  <si>
    <t>C4.5</t>
  </si>
  <si>
    <t>Litt om bruken av Excel i verktøyet</t>
  </si>
  <si>
    <t>C. Risikoscore pr gruppe</t>
  </si>
  <si>
    <t>Score</t>
  </si>
  <si>
    <t>D. Anbefaling</t>
  </si>
  <si>
    <t>Anbefalinger</t>
  </si>
  <si>
    <t>Anbefaling_Høy</t>
  </si>
  <si>
    <t>Anbefaling_Middels</t>
  </si>
  <si>
    <t>Anbefaling_Lav</t>
  </si>
  <si>
    <t>Kommentarer og evt avbøtende tiltak:</t>
  </si>
  <si>
    <t>Kontraktens startdato (DD.MM.YYYY)</t>
  </si>
  <si>
    <t>Kontraktens sluttdato (DD.MM.YYYY)</t>
  </si>
  <si>
    <t>A. Tilknyttet risikovurderingsdato</t>
  </si>
  <si>
    <t>B. Tilknyttet risikoscore og anbefaling</t>
  </si>
  <si>
    <t>Gjennomføre grundig kontroll</t>
  </si>
  <si>
    <t>Ingen ytterligere aksjoner</t>
  </si>
  <si>
    <t>Gjennomføre stikkprøver</t>
  </si>
  <si>
    <t>Oppdragsgiver anbefales å:</t>
  </si>
  <si>
    <t>Gjennomføre kontroll av om det er samsvar mellom timelister og timer på lønnsslippen</t>
  </si>
  <si>
    <t>Gjennomføre kontroll av om timelønn og eventuelle tillegg oppgitt på den enkelte arbeidstakers lønnsslipp samsvarer med arbeidsavtalens opplysninger om timelønn og tillegg</t>
  </si>
  <si>
    <t>Gjennomføre kontroll av om beregning av overtidstimer og overtidsgodtgjørelse er gjort i samsvar med arbeidsmiljøloven og eventuelle tariffavtaler</t>
  </si>
  <si>
    <t>Kommentarer, evt tiltak og sanksjoner:</t>
  </si>
  <si>
    <t>https://anskaffelser.no/berekraftige-anskaffingar/arbeidslivskriminalitet/veileder-om-forskrift-om-lonns-og-arbeidsvilkar-i-offentlige-kontrakter-mv/5-kontroll</t>
  </si>
  <si>
    <t>Anbefaling</t>
  </si>
  <si>
    <t>Nyttige lenker</t>
  </si>
  <si>
    <t>Nettadresse</t>
  </si>
  <si>
    <t>Brønnøysundregistrene</t>
  </si>
  <si>
    <t>https://proff.no</t>
  </si>
  <si>
    <t>https://www.brreg.no/</t>
  </si>
  <si>
    <t>https://einnsyn.no/</t>
  </si>
  <si>
    <t>Arbeidstilsynet</t>
  </si>
  <si>
    <t>https://arbeidstilsynet.no/</t>
  </si>
  <si>
    <t>Egenrapporteringsskjemaet</t>
  </si>
  <si>
    <t>https://anskaffelser.no/verktoy/veiledere/beste-praksis-kontraktsoppfolging/4-kontraktsoppfolging</t>
  </si>
  <si>
    <t>Kodeverk</t>
  </si>
  <si>
    <t>Land</t>
  </si>
  <si>
    <t>JaNei</t>
  </si>
  <si>
    <t>Antall</t>
  </si>
  <si>
    <t>TrueFalse</t>
  </si>
  <si>
    <t>Risikogruppegrenseverdier</t>
  </si>
  <si>
    <t>Høy</t>
  </si>
  <si>
    <t>Middels</t>
  </si>
  <si>
    <t>Ikke gjør endringer her uten å ha lest og forstått vedlikeholdsinformasjonen!</t>
  </si>
  <si>
    <t>Svar</t>
  </si>
  <si>
    <t>Vekt</t>
  </si>
  <si>
    <t>0. Oppsummering</t>
  </si>
  <si>
    <t>Informasjon om leverandør</t>
  </si>
  <si>
    <t>Informasjon om kontrakt</t>
  </si>
  <si>
    <t>Dette verktøyet hjelper deg som offentlig oppdragsgiver å vurdere risiko for brudd på kravene til lønns- og arbeidsvilkår i anskaffelser som omfattes av forskrift om lønns- og arbeidsvilkår i offentlige kontrakter. Ved å bruke verktøyet får du veiledning til å prioritere hvilke kontrakter som må kontrolleres grundigere.</t>
  </si>
  <si>
    <t>I denne fanen registrerer du informasjon om kontraktsforholdet det er snakk om. I feltet for tilleggsinfo kan du f.eks. legge inn detaljer om eventuelle underleverandører.</t>
  </si>
  <si>
    <t>Selve risikovurderingen - frem grupper av spørsmål som skal besvares. Risikoen regnes ut fra disse svarene. Legg inn kommentarer for å utdype.</t>
  </si>
  <si>
    <t>Her vises endelig risikoscore, og du kan følge opp med kontrolltiltak som anbefalt. Dokumenter eventuelle tiltak og sanksjoner.</t>
  </si>
  <si>
    <t>Anbefalingstekster for hovedanbefalingen, Komplett anbefaling i kolonne B, korttekst i kolonne C.</t>
  </si>
  <si>
    <t>I denne fanen presenteres oppsummering av og anbefaling fra risikovurderingen.</t>
  </si>
  <si>
    <t>1. Informasjon om kontrakt</t>
  </si>
  <si>
    <t>Kontraktsnr.</t>
  </si>
  <si>
    <t>Kontraktsforvalter/ansvarlig for oppfølging</t>
  </si>
  <si>
    <t>Gjelder kontrakten bygge- og anleggsarbeider eller renholdstjenester omfattet av CPV-kode 90910000 (rengjøring)?</t>
  </si>
  <si>
    <t>Sjekk av kontraktsperiode: (#dager.#måneder.#år)</t>
  </si>
  <si>
    <t>Navn</t>
  </si>
  <si>
    <t>Startdato mangler</t>
  </si>
  <si>
    <t>StartdatoMangler</t>
  </si>
  <si>
    <t>Sluttdato mangler</t>
  </si>
  <si>
    <t>Sluttdato før startdato</t>
  </si>
  <si>
    <t>SluttdatoMangler</t>
  </si>
  <si>
    <t>SluttdatoFørStartdato</t>
  </si>
  <si>
    <t>ForLangKontraktsperiode</t>
  </si>
  <si>
    <t>Tekst/verdi</t>
  </si>
  <si>
    <t>Kontraktsperiode</t>
  </si>
  <si>
    <t>Kommentar</t>
  </si>
  <si>
    <r>
      <t xml:space="preserve">Risikovurderingen indikerer at det er </t>
    </r>
    <r>
      <rPr>
        <b/>
        <sz val="11"/>
        <color rgb="FF012A4C"/>
        <rFont val="Calibri"/>
        <family val="2"/>
        <scheme val="minor"/>
      </rPr>
      <t>høy risiko</t>
    </r>
    <r>
      <rPr>
        <sz val="11"/>
        <color rgb="FF012A4C"/>
        <rFont val="Calibri"/>
        <family val="2"/>
        <scheme val="minor"/>
      </rPr>
      <t xml:space="preserve"> for brudd på kravene til lønns- og arbeidsvilkår i kontrakten, og det må derfor gjennomføres mer kontroll. Oppdragsgiver skal be om at leverandøren dokumenterer at kravene til lønns- og arbeidsvilkår er oppfylt (dokumentasjonsgjennomgang). Det finnes informasjon om hvordan kontrollen kan gjennomføres og hvilken dokumentasjon som skal innhentes i DFØs veileder.
Det skal lages en skriftlig rapport hvor risikovurderingen dokumenteres. 
DFØs veileder finnes her</t>
    </r>
    <r>
      <rPr>
        <sz val="11"/>
        <rFont val="Calibri"/>
        <family val="2"/>
        <scheme val="minor"/>
      </rPr>
      <t>:</t>
    </r>
    <r>
      <rPr>
        <sz val="11"/>
        <color theme="8"/>
        <rFont val="Calibri"/>
        <family val="2"/>
        <scheme val="minor"/>
      </rPr>
      <t xml:space="preserve">
https://anskaffelser.no/berekraftige-anskaffingar/arbeidslivskriminalitet/veileder-om-forskrift-om-lonns-og-arbeidsvilkar-i-offentlige-kontrakter-mv/5-kontroll</t>
    </r>
  </si>
  <si>
    <t>Anbefalingstekster hvert enkelt risikospørsmål ligger i kolonne Q i fanen "3. Risikovurdering" til side for hvert tilsvarende spørsmål.</t>
  </si>
  <si>
    <r>
      <t xml:space="preserve">Risikovurderingen indikerer </t>
    </r>
    <r>
      <rPr>
        <b/>
        <sz val="11"/>
        <color theme="1"/>
        <rFont val="Calibri"/>
        <family val="2"/>
        <scheme val="minor"/>
      </rPr>
      <t>middels risiko</t>
    </r>
    <r>
      <rPr>
        <sz val="11"/>
        <color theme="1"/>
        <rFont val="Calibri"/>
        <family val="2"/>
        <scheme val="minor"/>
      </rPr>
      <t xml:space="preserve"> for brudd på kravene til lønns- og arbeidsvilkår, og oppdragsgiver kan vurdere  om det bør gjennomføres en stikkprøvekontroll. En slik stikkprøvekontroll kan for eksempel omfatte dokumentasjonsgjennomgang knyttet til områder som peker seg ut i risikovurderingen. Det finnes informasjon om hvordan kontrollen kan gjennomføres i DFØs veileder. 
Det skal lages en skriftlig rapport hvor risikovurderingen dokumenteres.
DFØs veileder finnes her</t>
    </r>
    <r>
      <rPr>
        <sz val="11"/>
        <rFont val="Calibri"/>
        <family val="2"/>
        <scheme val="minor"/>
      </rPr>
      <t>:</t>
    </r>
    <r>
      <rPr>
        <sz val="11"/>
        <color theme="8"/>
        <rFont val="Calibri"/>
        <family val="2"/>
        <scheme val="minor"/>
      </rPr>
      <t xml:space="preserve">
https://anskaffelser.no/berekraftige-anskaffingar/arbeidslivskriminalitet/veileder-om-forskrift-om-lonns-og-arbeidsvilkar-i-offentlige-kontrakter-mv/5-kontroll </t>
    </r>
  </si>
  <si>
    <t>Lav</t>
  </si>
  <si>
    <t>Tekster/verdier brukt i formler: (tekstene/verdiene som kan endres ligger i de blå cellene under)</t>
  </si>
  <si>
    <t>Offentlig postjournal</t>
  </si>
  <si>
    <t>Fullført</t>
  </si>
  <si>
    <t>Uferdig</t>
  </si>
  <si>
    <t>Brukes bl.a i "0. Oppsummering"</t>
  </si>
  <si>
    <t>Brukes i "1. Informasjon om kontrakt"</t>
  </si>
  <si>
    <t>Informasjon om leverandøren</t>
  </si>
  <si>
    <t>Informasjon om kontrakten</t>
  </si>
  <si>
    <t>Er leverandøren registrert som et enkeltpersonforetak (ENK) med ansatte?</t>
  </si>
  <si>
    <t>Er leverandøren registrert i Merverdiavgiftsregisteret?</t>
  </si>
  <si>
    <t>Er leverandøren registrert i Oppdrags- og arbeidsforholdsregisteret (OAR)?</t>
  </si>
  <si>
    <t>C1.7</t>
  </si>
  <si>
    <t>C1.8</t>
  </si>
  <si>
    <t>C1.9</t>
  </si>
  <si>
    <t>C1.10</t>
  </si>
  <si>
    <t>Mangler leverandøren næringskoden som omfattes av kontrakten?</t>
  </si>
  <si>
    <t>Har leverandøren revisor?</t>
  </si>
  <si>
    <t>Har leverandøren endret organisasjonsnummer, men beholdt selskapsnavn i løpet av de siste tre årene?</t>
  </si>
  <si>
    <t>Sjekk lengden på kontraktsperioden</t>
  </si>
  <si>
    <t>Er det tidligere konstatert brudd på krav til lønns- og arbeidsvilkår i forbindelse med denne kontrakten, eller har oppdragsgiver negative erfaringer med leverandøren relatert til lønns- og arbeidsvilkår?</t>
  </si>
  <si>
    <t>Har oppdragsgiver kjennskap til andre virksomheters negative erfaringer med leverandøren eller leverandørens ledelse relatert til krav til lønns- og arbeidsvilkår?</t>
  </si>
  <si>
    <t>Er leverandøren ilagt overtredelsesgebyr av Arbeidstilsynet som er relatert til lønns- og arbeidsvilkår?</t>
  </si>
  <si>
    <t>C3.6</t>
  </si>
  <si>
    <t>Er en eller flere av underleverandørene registrert som ENK, NUF, SE e.l.?</t>
  </si>
  <si>
    <t>Har leverandøren få egne ansatte i forhold til hvor arbeidskrevende kontraktsarbeidet er?</t>
  </si>
  <si>
    <t>Er det en stor andel av utenlandske arbeidstakere eller andre utsatte arbeidstakere som skal utføre arbeid på kontrakten?</t>
  </si>
  <si>
    <t>Skal det benyttes innleid arbeidskraft for å utføre kontraktsarbeidet?</t>
  </si>
  <si>
    <t>Skal det benyttes underleverandører på kontrakten?</t>
  </si>
  <si>
    <t>Har leverandøren oppgitt riktig allmenngjøringsforskrift eller landsomfattende tariffavtale?</t>
  </si>
  <si>
    <t>Dersom kontrakten gjelder bygge- og anleggsarbeider eller renholdstjenester omfattet av CPV-kode 90910000 (rengjøring):
Har leverandøren inngått avtale om obligatorisk tjenestepensjon?</t>
  </si>
  <si>
    <t>D1. Kontroll lønn</t>
  </si>
  <si>
    <t>D2. Kontroll arbeidstid</t>
  </si>
  <si>
    <t>D. Risikogrupper - og antall kontroller utført</t>
  </si>
  <si>
    <t>C. Gjennomføring av dokumentasjonsbasert kontroll</t>
  </si>
  <si>
    <r>
      <t xml:space="preserve">Risikovurderingen indikerer at det er </t>
    </r>
    <r>
      <rPr>
        <b/>
        <sz val="11"/>
        <color rgb="FF012A4C"/>
        <rFont val="Calibri"/>
        <family val="2"/>
        <scheme val="minor"/>
      </rPr>
      <t>lav risiko</t>
    </r>
    <r>
      <rPr>
        <sz val="11"/>
        <color rgb="FF012A4C"/>
        <rFont val="Calibri"/>
        <family val="2"/>
        <scheme val="minor"/>
      </rPr>
      <t xml:space="preserve"> for brudd på kravene til lønns- og arbeidsvilkår. Vi anbefaler at det gjennomføres regelmessige risikovurderinger gjennom hele kontraktsperioden. Det skal lages en skriftlig rapport hvor risikovurderingen dokumenteres.</t>
    </r>
  </si>
  <si>
    <t>Omfattes kontrakten av forskrift om lønns- og arbeidsvilkår i offentlige kontrakter mv.?</t>
  </si>
  <si>
    <t>Hvilken allmenngjøringsforskrift gjelder?</t>
  </si>
  <si>
    <t xml:space="preserve">DFØ anbefaler å bruke egenrapporteringsskjemaet som informasjonskilde for å svare på risikospørsmålene. Det bør innhentes et nytt egenrapporteringsskjema for hver gang det skal gjennomføres kontraktsoppfølging og kontroll gjennom hele kontraktsperioden. Det finnes mer informasjon samt tips i det enkelte spørsmålet (ved den røde trekanten i hjørnet av spørsmålet). </t>
  </si>
  <si>
    <t>Andre aktuelle nettjenester</t>
  </si>
  <si>
    <t>Er leverandøren registrert som et norsk utenlandsregistrert foretak (NUF), europeisk selskap (SE) eller annet utenlandskregistrert selskap?</t>
  </si>
  <si>
    <r>
      <t xml:space="preserve">Dersom risikovurderingen avdekker høy risiko for brudd på kravene til lønns- og arbeidsvilkår, skal det gjennomføres mer kontroll (dokumentasjonsgjennomgang). Denne sjekklisten kan benyttes som støtte i forbindelse med kontrolltiltakene. </t>
    </r>
    <r>
      <rPr>
        <sz val="11"/>
        <color rgb="FF0070C0"/>
        <rFont val="Calibri"/>
        <family val="2"/>
        <scheme val="minor"/>
      </rPr>
      <t>Ved middels risiko gjennomføres stikkprøvekontroll på berørte punkter (se risikoscore i fane "0. Oppsummering").</t>
    </r>
    <r>
      <rPr>
        <sz val="11"/>
        <color theme="1"/>
        <rFont val="Calibri"/>
        <family val="2"/>
        <scheme val="minor"/>
      </rPr>
      <t xml:space="preserve">
DFØs mal for kontraktsvilkår gir mulighet for å innhente arbeidsavtaler, timelister, lønnslipper, avtaler om kost og losji, mv. Det er viktig å sette seg grundig inn i den aktuelle kontraktens formuleringer.</t>
    </r>
  </si>
  <si>
    <t>D4. Kontroll HMS-kort (kontrakter som gjelder bygge- og anleggsarbeider eller renholdstjenester)</t>
  </si>
  <si>
    <t>Gjennomføre kontroll av om avtalt lønn minimum er i samsvar med gjeldende allmenngjøringsforskrift eller landsomfattende tariffavtale som er dekkende for kontraktsarbeidet</t>
  </si>
  <si>
    <t>Gjennomføre kontroll av om utbetalt lønn samsvarer med lønnsslippene</t>
  </si>
  <si>
    <t>Gjennomføre kontroll av om det finnes bestemmelser om arbeidstid i gjeldende allmenngjøringsforskrift eller bestemmelser om minste arbeidstid i relevant landsomfattende tariffavtale</t>
  </si>
  <si>
    <t>Gjennomføre kontroll av om det er samsvar mellom timelistene for arbeidstakeren og den registrerte oversikten over arbeidede timer for arbeidstakeren</t>
  </si>
  <si>
    <t>Gjennomføre kontroll av om leverandøren har inngått avtale om obligatorisk tjenestepensjon for arbeidstakere som utfører arbeid på kontrakten</t>
  </si>
  <si>
    <t>Kontrollere at alle arbeidstakere som plikter å ha HMS-kort, har gyldig HMS-kort</t>
  </si>
  <si>
    <t>Kontrollere at leverandøren innehar relevante godkjenninger fra Arbeidstilsynet</t>
  </si>
  <si>
    <t>Be leverandøren ettersende informasjon om deres systemer og rutiner for etterlevelse av kravene til lønns- og arbeidsvilkår. Anbefalt frist er én måned.</t>
  </si>
  <si>
    <t>Resultat</t>
  </si>
  <si>
    <t>OK</t>
  </si>
  <si>
    <t>Avvik</t>
  </si>
  <si>
    <t>Obs</t>
  </si>
  <si>
    <t>Forslag</t>
  </si>
  <si>
    <t>Antall "OK"</t>
  </si>
  <si>
    <t>Antall "Avvik"</t>
  </si>
  <si>
    <t>Antall "Observasjon"</t>
  </si>
  <si>
    <t>Antall "Forbedringsforslag"</t>
  </si>
  <si>
    <t>Antall ubesvarte</t>
  </si>
  <si>
    <t>2. Risikovurdering</t>
  </si>
  <si>
    <t>3. Kontrolltiltak</t>
  </si>
  <si>
    <t>Les her først!</t>
  </si>
  <si>
    <t>Dette verktøyet er laget i regneark-form ved hjelp av Excel (Microsoft Office 365). Det betyr at helt vanlig Excel-erfaring skal være tilstrekkelig. Det viktigste er at én Excel-fil gjelder én kontrakt/anskaffelse. Ta altså en kopi av en "tom" risikovurderings-Excelfil, gi den navnet som passer, f.eks &lt;kontraktsnr&gt;-&lt;Leverandørnavn&gt;.xlsx.
Bruk Excels vanlige utskrift/forhåndsvisning til skrive ut innholdet av sjekklisten, risikovurderingen eller kontrolltiltakene, som du kan bruke som dokumentasjon på gjennomført risikovurdering og dokumentasjonsgjennomgang.
NB: Merk at celler/rader ikke alltid justeres i høyden automatisk. Du må være forberedt på å endre radhøyde ved å "dra" i radskillet ute til venstre i vinduet eller velge "Format row"/"Formatter rad" i "Celler"/"Cells"-seksjonen i verktøyraden.
Gjør du noe feil i regnearket, kan du enten rette opp feilen, og det vil gå bra i de fleste tilfeller. Alternativt starter du med en ny kopi av en tom risikovurderings-Excelfil og legger inn data på ny, gjerne ved å ha både den nye og den gamle filen (den med feil) åpen, slik at du kan klippe og lime der det passer.
Dette Excel-regnearket er låst og passordbeskyttet. Hvis du er Excel-kyndig og ønsker å endre/utvide regnearket bruker du passordet "PaalBerg" for å åpne beskyttelsen. 
NB: Endrer du regnearket er du på egenhånd - DFØ har dessverre ikke kapasitet til å bistå med slike endringer.</t>
  </si>
  <si>
    <t>Basert på svarene på risikospørsmålene oppgis det en risikoscore på høy, middels eller lav risiko for brudd på kravene til lønns- og arbeidsvilkår.
Denne scoren er veiledende, og det kan være andre forhold ved kontrakten som bør vektlegges i tillegg til risikoscoren, og som kan medføre at det må gjøres mer kontroll av kontrakten. Se fane "3. Kontrolltiltak".</t>
  </si>
  <si>
    <r>
      <t xml:space="preserve">Om kontrakten gjelder renholdstjenester, er leverandøren registrert i Renholdsregisteret? </t>
    </r>
    <r>
      <rPr>
        <sz val="10"/>
        <color theme="1"/>
        <rFont val="Calibri"/>
        <family val="2"/>
        <scheme val="minor"/>
      </rPr>
      <t>(Svar "Ikke relevant" dersom det ikke gjelder renholdstjenester)</t>
    </r>
  </si>
  <si>
    <r>
      <t>Om kontrakten gjelder bemanning, er leverandøren registrert som godkjent bemanningsforetak?</t>
    </r>
    <r>
      <rPr>
        <sz val="10"/>
        <color theme="1"/>
        <rFont val="Calibri"/>
        <family val="2"/>
        <scheme val="minor"/>
      </rPr>
      <t xml:space="preserve">
(Svar "Ikke relevant" dersom det ikke gjelder bemanning)</t>
    </r>
  </si>
  <si>
    <r>
      <t xml:space="preserve">Om kontrakten gjelder bilvask/dekkskift/ dekkhotell, er leverandøren registrert som godkjent bedrift som tilbyr bilvask, dekkskift og dekkhotell?
</t>
    </r>
    <r>
      <rPr>
        <sz val="10"/>
        <color theme="1"/>
        <rFont val="Calibri"/>
        <family val="2"/>
        <scheme val="minor"/>
      </rPr>
      <t>(Svar "Ikke relevant" dersom det ikke gjelder disse tjenestene)</t>
    </r>
  </si>
  <si>
    <t>Dersom kontrakten gjelder bygge- og anleggsarbeider eller renholdstjenester omfattet av CPV-kode 90910000 (rengjøring):
Har leverandøren sikret at ansatte har HMS-kort?</t>
  </si>
  <si>
    <t>Introduksjon til DFØs risikostyringsverktøy for lønn og arbeidsvilkår</t>
  </si>
  <si>
    <t>Kort beskrivelse av kontraktsarbeidet + Eventuell tilleggsinfo</t>
  </si>
  <si>
    <t>DFØ anbefaler at bakgrunnen for overtredelsesgebyret undersøkes. Oppdragsgiver kan be om innsyn via eInnsyn. Det er også mulig å be om mer informasjon fra leverandøren.</t>
  </si>
  <si>
    <t>DFØ anbefaler at det undersøkes hvorfor leverandøren har byttet organisasjonsnummer.</t>
  </si>
  <si>
    <t>DFØ anbefaler at det undersøkes hvorfor leverandøren ikke har revisor, eller hvorfor det er hyppige revisorbytter.</t>
  </si>
  <si>
    <t>Gjelder kontraktsarbeidet typiske ferdigstillelsesfag som for eksempel malerarbeider, murarbeider, flislegging, riving, rigg og drift e.l.?</t>
  </si>
  <si>
    <t>C3.7</t>
  </si>
  <si>
    <t>Har leverandøren system og rutiner for å ivareta lønns- og arbeidsvilkår hos underleverandørene?</t>
  </si>
  <si>
    <t>Har leverandøren gjennomført kontroll av lønns- og arbeidsvilkår hos sine underleverandører?</t>
  </si>
  <si>
    <t>DFØ anbefaler at det undersøkes med leverandøren hvordan de planlegger å gjennomføre kontraktsarbeidet.</t>
  </si>
  <si>
    <t>Kravene til lønns- og arbeidsvilkår skal være inkludert i leverandørens kontrakter med eventuelle underleverandører, og denne informasjonen bør derfor etterspørres. Bruk egenrapporteringsskjemaet. Anbefalt frist er 14 dager.</t>
  </si>
  <si>
    <t>Sjekk Arbeidstilsynets hjemmesider og aktuelle allmenngjøringsforskrifter. På områder som er dekket av landsomfattende tariffavtaler kan partene i arbeidslivet eventuelt kontaktes for mer informasjon.</t>
  </si>
  <si>
    <t>https://lovdata.no/dokument/SF/forskrift/2013-01-11-33</t>
  </si>
  <si>
    <t>Bemanningsforetaksforskriften</t>
  </si>
  <si>
    <t>Denne gruppen inneholder sjekkpunkter for å kontrollere at personer som har utført arbeid på kontrakten har riktig lønn.
Mer informasjon finnes i DFØs veileder:</t>
  </si>
  <si>
    <t>Dette punktet inneholder sjekkpunkter for å kontrollere om arbeidstid er i overenstemmelse med bestemmelser om arbeidstid i gjeldende allmenngjøringsforskrift eller bestemmelser om minste arbeidstid i relevant landsomfattende tariffavtale for personer som har utført arbeid på kontrakten.
Mer informasjon finnes i DFØs veileder:</t>
  </si>
  <si>
    <t>Denne gruppen gjelder bare for kontrakter om bygge- og anleggsarbeider eller renholdstjenester.
Mer informasjon finnes i DFØs veileder:</t>
  </si>
  <si>
    <t>Kontrollperiodens startdato</t>
  </si>
  <si>
    <t>Kontrollperiodens sluttdato</t>
  </si>
  <si>
    <r>
      <t>D3. Kontroll obligatorisk tjenestepensjon</t>
    </r>
    <r>
      <rPr>
        <b/>
        <sz val="12"/>
        <color theme="0"/>
        <rFont val="Calibri"/>
        <family val="2"/>
        <scheme val="minor"/>
      </rPr>
      <t xml:space="preserve"> (kontrakter som gjelder bygge- og anleggsarbeider eller renholdstjenester)</t>
    </r>
  </si>
  <si>
    <t>Dette verktøyet hjelper offentlige oppdragsgivere å vurdere risiko for brudd på kravene til lønns- og arbeidsvilkår i anskaffelser som omfattes av forskrift om lønns- og arbeidsvilkår i offentlige kontrakter. Bruk av verktøyet gir veiledning til å prioritere hvilke kontrakter hvor det må gjennomføres mer kontroll utover risikovurderingen. Verktøyet er ment som et støtteverktøy som kan brukes sammen med DFØs veileder om forskrift om lønns- og arbeidsvilkår i offentlige kontrakter mv.
Fanen "0. Oppsummering" er en "utskriftsside" med resultatene av risikovurderingen. Fanen fylles ut automatisk med resultatene fra risikovurderingen.
I fanen "1. Informasjon om kontrakt" registreres informasjon om leverandøren, kontrakten og om oppdragsgiver. 
Fanen "2. Risikovurdering" inneholder selve risikostyringsverktøyet.
Verktøyet inneholder spørsmål kategorisert i risikogrupper. Resultatet av risikovurderingen, og en anbefaling til videre tiltak, finnes i fanen «0. Oppsummering». 
Fanen «3. Kontrolltiltak» inneholder en sjekkliste som kan benyttes ved gjennomføring av mer kontroll i form av dokumentasjonsgjennomgang. 
Ved å klikke på informasjonsknappen nederst til venstre i den aktuelle fanen, finnes det mer informasjon om innholdet.</t>
  </si>
  <si>
    <t>C4.6</t>
  </si>
  <si>
    <t>C4.7</t>
  </si>
  <si>
    <t>Brukes i "2. Risikovurdering"</t>
  </si>
  <si>
    <t xml:space="preserve">Parameterdefinisjoner for risikovurderingen. Husk å definere riktige navn (se verktøylinjens "Name Manager"/"Navnbehandling"). Vektene som kan redigeres ligger i de blå cellene under her.
Vekter for hvert spørsmål i risikovurderingen ligger i kolonne S i fanen "2. Risikovurdering", til siden for hvert av spørsmålene. </t>
  </si>
  <si>
    <t>Antall dager max kontraktsperiode før advarsel gis</t>
  </si>
  <si>
    <t>Er det krav til lønns- og arbeidsvilkår i leverandørens kontrakter med eventuelle underleverandører?</t>
  </si>
  <si>
    <t>Er beskrivelsen av leverandørens system og rutiner for etterlevelse av krav til lønns- og arbeidsvilkår tilfredsstillende?</t>
  </si>
  <si>
    <t>Antall spm</t>
  </si>
  <si>
    <t>DFØ anbefaler at funnene dokumenteres på saken.</t>
  </si>
  <si>
    <t>Total risikovurdering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</si>
</sst>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;@"/>
  </numFmts>
  <fonts count="30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012A4C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color rgb="FF000000"/>
      <name val="Segoe UI"/>
      <family val="2"/>
    </font>
    <font>
      <sz val="11"/>
      <color theme="8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1"/>
      <color theme="0" tint="-0.1499984740745262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5B91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b/>
      <sz val="11"/>
      <color rgb="FF012A4C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66CC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AB84"/>
        <bgColor indexed="64"/>
      </patternFill>
    </fill>
    <fill>
      <patternFill patternType="solid">
        <fgColor rgb="FF005B9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E4E4E4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/>
      <bottom/>
      <diagonal/>
    </border>
    <border>
      <left/>
      <right/>
      <top/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77111117893"/>
      </right>
      <top/>
      <bottom style="thin">
        <color theme="0" tint="-0.24994659260841701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4659260841701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4659260841701"/>
      </bottom>
      <diagonal/>
    </border>
    <border>
      <left/>
      <right/>
      <top style="thick">
        <color rgb="FFE4E4E4"/>
      </top>
      <bottom style="thick">
        <color rgb="FFE4E4E4"/>
      </bottom>
      <diagonal/>
    </border>
    <border>
      <left/>
      <right style="thick">
        <color rgb="FFE4E4E4"/>
      </right>
      <top style="thick">
        <color rgb="FFE4E4E4"/>
      </top>
      <bottom style="thick">
        <color rgb="FFE4E4E4"/>
      </bottom>
      <diagonal/>
    </border>
    <border>
      <left/>
      <right/>
      <top/>
      <bottom style="thick">
        <color theme="0" tint="-0.24994659260841701"/>
      </bottom>
      <diagonal/>
    </border>
    <border>
      <left style="thin">
        <color theme="0" tint="-0.249977111117893"/>
      </left>
      <right/>
      <top style="thin">
        <color theme="0" tint="-0.24994659260841701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ck">
        <color rgb="FFE4E4E4"/>
      </left>
      <right/>
      <top style="thick">
        <color theme="0" tint="-0.24994659260841701"/>
      </top>
      <bottom/>
      <diagonal/>
    </border>
    <border>
      <left style="thick">
        <color rgb="FFE4E4E4"/>
      </left>
      <right/>
      <top/>
      <bottom/>
      <diagonal/>
    </border>
    <border>
      <left style="thick">
        <color rgb="FFE4E4E4"/>
      </left>
      <right/>
      <top/>
      <bottom style="thin">
        <color theme="0" tint="-0.24994659260841701"/>
      </bottom>
      <diagonal/>
    </border>
    <border>
      <left/>
      <right/>
      <top style="thick">
        <color theme="0" tint="-0.24994659260841701"/>
      </top>
      <bottom style="thick">
        <color rgb="FFE4E4E4"/>
      </bottom>
      <diagonal/>
    </border>
    <border>
      <left/>
      <right style="thick">
        <color rgb="FFE4E4E4"/>
      </right>
      <top style="thick">
        <color theme="0" tint="-0.24994659260841701"/>
      </top>
      <bottom style="thick">
        <color rgb="FFE4E4E4"/>
      </bottom>
      <diagonal/>
    </border>
    <border>
      <left style="thick">
        <color theme="2"/>
      </left>
      <right style="thick">
        <color theme="2"/>
      </right>
      <top style="thick">
        <color theme="2"/>
      </top>
      <bottom style="thick">
        <color theme="2"/>
      </bottom>
      <diagonal/>
    </border>
    <border>
      <left style="thick">
        <color theme="2"/>
      </left>
      <right style="thick">
        <color theme="2"/>
      </right>
      <top/>
      <bottom style="thick">
        <color theme="2"/>
      </bottom>
      <diagonal/>
    </border>
    <border>
      <left style="thick">
        <color theme="2"/>
      </left>
      <right/>
      <top style="thick">
        <color theme="0" tint="-0.24994659260841701"/>
      </top>
      <bottom style="thick">
        <color rgb="FFE4E4E4"/>
      </bottom>
      <diagonal/>
    </border>
    <border>
      <left style="thick">
        <color theme="2"/>
      </left>
      <right/>
      <top style="thick">
        <color rgb="FFE4E4E4"/>
      </top>
      <bottom style="thick">
        <color rgb="FFE4E4E4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</borders>
  <cellStyleXfs count="22">
    <xf numFmtId="0" fontId="0" fillId="0" borderId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167">
    <xf numFmtId="0" fontId="0" fillId="0" borderId="0" xfId="0"/>
    <xf numFmtId="0" fontId="0" fillId="0" borderId="0" xfId="0" applyAlignment="1">
      <alignment vertical="top"/>
    </xf>
    <xf numFmtId="0" fontId="10" fillId="2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3" borderId="0" xfId="0" applyFill="1" applyAlignment="1">
      <alignment vertical="center"/>
    </xf>
    <xf numFmtId="0" fontId="0" fillId="4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left" vertical="top" wrapText="1"/>
    </xf>
    <xf numFmtId="0" fontId="0" fillId="0" borderId="0" xfId="0" applyAlignment="1">
      <alignment vertical="center" wrapText="1"/>
    </xf>
    <xf numFmtId="0" fontId="0" fillId="4" borderId="3" xfId="0" applyFill="1" applyBorder="1" applyAlignment="1">
      <alignment vertical="center"/>
    </xf>
    <xf numFmtId="0" fontId="0" fillId="4" borderId="3" xfId="0" applyFill="1" applyBorder="1" applyAlignment="1">
      <alignment horizontal="left" vertical="center"/>
    </xf>
    <xf numFmtId="0" fontId="0" fillId="4" borderId="3" xfId="0" applyFill="1" applyBorder="1" applyAlignment="1">
      <alignment vertical="top"/>
    </xf>
    <xf numFmtId="0" fontId="0" fillId="4" borderId="4" xfId="0" applyFill="1" applyBorder="1" applyAlignment="1">
      <alignment vertical="center"/>
    </xf>
    <xf numFmtId="0" fontId="0" fillId="4" borderId="4" xfId="0" applyFill="1" applyBorder="1" applyAlignment="1">
      <alignment vertical="top"/>
    </xf>
    <xf numFmtId="0" fontId="0" fillId="4" borderId="5" xfId="0" applyFill="1" applyBorder="1" applyAlignment="1">
      <alignment vertical="center"/>
    </xf>
    <xf numFmtId="0" fontId="0" fillId="4" borderId="5" xfId="0" applyFill="1" applyBorder="1" applyAlignment="1">
      <alignment vertical="top"/>
    </xf>
    <xf numFmtId="0" fontId="0" fillId="4" borderId="0" xfId="0" applyFill="1" applyAlignment="1">
      <alignment vertical="center"/>
    </xf>
    <xf numFmtId="0" fontId="0" fillId="4" borderId="0" xfId="0" applyFill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0" fillId="4" borderId="3" xfId="0" applyFont="1" applyFill="1" applyBorder="1" applyAlignment="1">
      <alignment horizontal="center" vertical="center"/>
    </xf>
    <xf numFmtId="0" fontId="10" fillId="4" borderId="5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14" fillId="0" borderId="0" xfId="0" applyFont="1" applyAlignment="1">
      <alignment vertical="top" wrapText="1"/>
    </xf>
    <xf numFmtId="0" fontId="8" fillId="0" borderId="0" xfId="21" applyAlignment="1">
      <alignment vertical="top" wrapText="1"/>
    </xf>
    <xf numFmtId="0" fontId="0" fillId="2" borderId="0" xfId="0" applyFill="1" applyAlignment="1">
      <alignment vertical="top" wrapText="1"/>
    </xf>
    <xf numFmtId="0" fontId="0" fillId="4" borderId="4" xfId="0" applyFill="1" applyBorder="1" applyAlignment="1">
      <alignment horizontal="left" vertical="center"/>
    </xf>
    <xf numFmtId="0" fontId="10" fillId="4" borderId="0" xfId="0" applyFont="1" applyFill="1" applyAlignment="1">
      <alignment horizontal="center" vertical="top"/>
    </xf>
    <xf numFmtId="14" fontId="10" fillId="4" borderId="0" xfId="0" applyNumberFormat="1" applyFont="1" applyFill="1" applyAlignment="1">
      <alignment horizontal="center" vertical="top"/>
    </xf>
    <xf numFmtId="0" fontId="0" fillId="4" borderId="4" xfId="0" applyFill="1" applyBorder="1" applyAlignment="1">
      <alignment horizontal="center" vertical="center"/>
    </xf>
    <xf numFmtId="0" fontId="12" fillId="0" borderId="0" xfId="0" applyFont="1" applyAlignment="1">
      <alignment vertical="top"/>
    </xf>
    <xf numFmtId="0" fontId="5" fillId="4" borderId="3" xfId="0" applyFont="1" applyFill="1" applyBorder="1" applyAlignment="1">
      <alignment vertical="center" wrapText="1"/>
    </xf>
    <xf numFmtId="0" fontId="5" fillId="0" borderId="0" xfId="0" applyFont="1" applyAlignment="1" applyProtection="1">
      <alignment vertical="top" wrapText="1"/>
      <protection hidden="1"/>
    </xf>
    <xf numFmtId="0" fontId="5" fillId="0" borderId="0" xfId="0" applyFont="1" applyAlignment="1" applyProtection="1">
      <alignment horizontal="left" vertical="top" wrapText="1"/>
      <protection hidden="1"/>
    </xf>
    <xf numFmtId="0" fontId="0" fillId="5" borderId="1" xfId="0" applyFill="1" applyBorder="1" applyAlignment="1" applyProtection="1">
      <alignment horizontal="left" vertical="top"/>
      <protection locked="0"/>
    </xf>
    <xf numFmtId="0" fontId="0" fillId="5" borderId="1" xfId="0" applyFill="1" applyBorder="1" applyAlignment="1" applyProtection="1">
      <alignment horizontal="left" vertical="top" wrapText="1"/>
      <protection locked="0"/>
    </xf>
    <xf numFmtId="14" fontId="0" fillId="5" borderId="1" xfId="0" applyNumberFormat="1" applyFill="1" applyBorder="1" applyAlignment="1" applyProtection="1">
      <alignment horizontal="left" vertical="top"/>
      <protection locked="0"/>
    </xf>
    <xf numFmtId="0" fontId="0" fillId="4" borderId="0" xfId="0" applyFill="1" applyAlignment="1" applyProtection="1">
      <alignment vertical="center"/>
      <protection locked="0"/>
    </xf>
    <xf numFmtId="14" fontId="0" fillId="0" borderId="1" xfId="0" applyNumberFormat="1" applyBorder="1" applyAlignment="1" applyProtection="1">
      <alignment horizontal="center" vertical="top"/>
      <protection locked="0"/>
    </xf>
    <xf numFmtId="0" fontId="7" fillId="0" borderId="3" xfId="0" applyFont="1" applyBorder="1" applyAlignment="1" applyProtection="1">
      <alignment horizontal="left" vertical="top" wrapText="1"/>
      <protection locked="0"/>
    </xf>
    <xf numFmtId="0" fontId="7" fillId="0" borderId="4" xfId="0" applyFont="1" applyBorder="1" applyAlignment="1" applyProtection="1">
      <alignment horizontal="left" vertical="top" wrapText="1"/>
      <protection locked="0"/>
    </xf>
    <xf numFmtId="0" fontId="6" fillId="0" borderId="4" xfId="0" applyFont="1" applyBorder="1" applyAlignment="1" applyProtection="1">
      <alignment horizontal="left" vertical="top" wrapText="1"/>
      <protection locked="0"/>
    </xf>
    <xf numFmtId="0" fontId="5" fillId="0" borderId="3" xfId="0" applyFont="1" applyBorder="1" applyAlignment="1" applyProtection="1">
      <alignment horizontal="left" vertical="top" wrapText="1"/>
      <protection locked="0"/>
    </xf>
    <xf numFmtId="0" fontId="0" fillId="5" borderId="7" xfId="0" applyFill="1" applyBorder="1" applyAlignment="1" applyProtection="1">
      <alignment horizontal="center" vertical="center" wrapText="1"/>
      <protection locked="0"/>
    </xf>
    <xf numFmtId="0" fontId="0" fillId="5" borderId="8" xfId="0" applyFill="1" applyBorder="1" applyAlignment="1" applyProtection="1">
      <alignment horizontal="center" vertical="center" wrapText="1"/>
      <protection locked="0"/>
    </xf>
    <xf numFmtId="0" fontId="0" fillId="5" borderId="10" xfId="0" applyFill="1" applyBorder="1" applyAlignment="1" applyProtection="1">
      <alignment horizontal="center" vertical="center" wrapText="1"/>
      <protection locked="0"/>
    </xf>
    <xf numFmtId="0" fontId="0" fillId="0" borderId="13" xfId="0" applyBorder="1" applyAlignment="1">
      <alignment vertical="top"/>
    </xf>
    <xf numFmtId="0" fontId="10" fillId="0" borderId="13" xfId="0" applyFont="1" applyBorder="1" applyAlignment="1">
      <alignment vertical="top"/>
    </xf>
    <xf numFmtId="0" fontId="0" fillId="0" borderId="13" xfId="0" applyBorder="1"/>
    <xf numFmtId="0" fontId="12" fillId="6" borderId="0" xfId="0" applyFont="1" applyFill="1" applyAlignment="1">
      <alignment vertical="top"/>
    </xf>
    <xf numFmtId="0" fontId="0" fillId="6" borderId="0" xfId="0" applyFill="1"/>
    <xf numFmtId="0" fontId="12" fillId="6" borderId="0" xfId="0" applyFont="1" applyFill="1" applyAlignment="1">
      <alignment horizontal="left" vertical="top"/>
    </xf>
    <xf numFmtId="0" fontId="0" fillId="6" borderId="0" xfId="0" applyFill="1" applyAlignment="1">
      <alignment vertical="top"/>
    </xf>
    <xf numFmtId="0" fontId="12" fillId="6" borderId="3" xfId="0" applyFont="1" applyFill="1" applyBorder="1" applyAlignment="1">
      <alignment vertical="top"/>
    </xf>
    <xf numFmtId="0" fontId="12" fillId="6" borderId="0" xfId="0" applyFont="1" applyFill="1" applyAlignment="1">
      <alignment horizontal="center" vertical="top"/>
    </xf>
    <xf numFmtId="0" fontId="0" fillId="7" borderId="0" xfId="0" applyFill="1" applyAlignment="1">
      <alignment vertical="center"/>
    </xf>
    <xf numFmtId="0" fontId="11" fillId="7" borderId="0" xfId="0" applyFont="1" applyFill="1" applyAlignment="1">
      <alignment vertical="center"/>
    </xf>
    <xf numFmtId="0" fontId="21" fillId="0" borderId="0" xfId="0" applyFont="1" applyAlignment="1">
      <alignment vertical="top" wrapText="1"/>
    </xf>
    <xf numFmtId="0" fontId="0" fillId="8" borderId="3" xfId="0" applyFill="1" applyBorder="1" applyAlignment="1">
      <alignment vertical="top"/>
    </xf>
    <xf numFmtId="0" fontId="0" fillId="8" borderId="4" xfId="0" applyFill="1" applyBorder="1" applyAlignment="1">
      <alignment vertical="top"/>
    </xf>
    <xf numFmtId="0" fontId="0" fillId="5" borderId="3" xfId="0" applyFill="1" applyBorder="1" applyAlignment="1" applyProtection="1">
      <alignment horizontal="center" vertical="center" wrapText="1"/>
      <protection locked="0"/>
    </xf>
    <xf numFmtId="0" fontId="0" fillId="5" borderId="4" xfId="0" applyFill="1" applyBorder="1" applyAlignment="1" applyProtection="1">
      <alignment horizontal="center" vertical="center" wrapText="1"/>
      <protection locked="0"/>
    </xf>
    <xf numFmtId="0" fontId="0" fillId="5" borderId="14" xfId="0" applyFill="1" applyBorder="1" applyAlignment="1" applyProtection="1">
      <alignment horizontal="center" vertical="center" wrapText="1"/>
      <protection locked="0"/>
    </xf>
    <xf numFmtId="0" fontId="0" fillId="5" borderId="0" xfId="0" applyFill="1" applyAlignment="1" applyProtection="1">
      <alignment horizontal="center" vertical="center" wrapText="1"/>
      <protection locked="0"/>
    </xf>
    <xf numFmtId="0" fontId="12" fillId="6" borderId="0" xfId="0" applyFont="1" applyFill="1" applyAlignment="1">
      <alignment horizontal="left" vertical="top" indent="3"/>
    </xf>
    <xf numFmtId="0" fontId="0" fillId="9" borderId="3" xfId="0" applyFill="1" applyBorder="1" applyAlignment="1">
      <alignment horizontal="left" vertical="center" indent="3"/>
    </xf>
    <xf numFmtId="0" fontId="19" fillId="9" borderId="3" xfId="21" applyFont="1" applyFill="1" applyBorder="1" applyAlignment="1">
      <alignment vertical="center" wrapText="1"/>
    </xf>
    <xf numFmtId="0" fontId="0" fillId="9" borderId="4" xfId="0" applyFill="1" applyBorder="1" applyAlignment="1">
      <alignment horizontal="left" vertical="center" indent="3"/>
    </xf>
    <xf numFmtId="0" fontId="19" fillId="9" borderId="4" xfId="21" applyFont="1" applyFill="1" applyBorder="1" applyAlignment="1">
      <alignment vertical="center" wrapText="1"/>
    </xf>
    <xf numFmtId="0" fontId="0" fillId="9" borderId="5" xfId="0" applyFill="1" applyBorder="1" applyAlignment="1">
      <alignment horizontal="left" vertical="center" indent="3"/>
    </xf>
    <xf numFmtId="0" fontId="19" fillId="9" borderId="5" xfId="21" applyFont="1" applyFill="1" applyBorder="1" applyAlignment="1">
      <alignment vertical="center" wrapText="1"/>
    </xf>
    <xf numFmtId="0" fontId="10" fillId="4" borderId="3" xfId="0" applyFont="1" applyFill="1" applyBorder="1" applyAlignment="1">
      <alignment horizontal="right" vertical="center"/>
    </xf>
    <xf numFmtId="0" fontId="10" fillId="4" borderId="3" xfId="0" applyFont="1" applyFill="1" applyBorder="1" applyAlignment="1">
      <alignment vertical="center"/>
    </xf>
    <xf numFmtId="0" fontId="10" fillId="4" borderId="3" xfId="0" applyFont="1" applyFill="1" applyBorder="1" applyAlignment="1">
      <alignment horizontal="left" vertical="center"/>
    </xf>
    <xf numFmtId="0" fontId="10" fillId="4" borderId="4" xfId="0" applyFont="1" applyFill="1" applyBorder="1" applyAlignment="1">
      <alignment vertical="center"/>
    </xf>
    <xf numFmtId="0" fontId="0" fillId="9" borderId="0" xfId="0" applyFill="1" applyAlignment="1">
      <alignment vertical="top"/>
    </xf>
    <xf numFmtId="0" fontId="10" fillId="9" borderId="0" xfId="0" applyFont="1" applyFill="1" applyAlignment="1">
      <alignment vertical="top"/>
    </xf>
    <xf numFmtId="0" fontId="0" fillId="0" borderId="0" xfId="0" applyAlignment="1">
      <alignment horizontal="center" vertical="top"/>
    </xf>
    <xf numFmtId="0" fontId="23" fillId="0" borderId="0" xfId="0" applyFont="1" applyAlignment="1">
      <alignment vertical="center"/>
    </xf>
    <xf numFmtId="0" fontId="22" fillId="0" borderId="0" xfId="0" applyFont="1" applyAlignment="1">
      <alignment horizontal="right" vertical="center"/>
    </xf>
    <xf numFmtId="0" fontId="0" fillId="9" borderId="0" xfId="0" applyFill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center"/>
    </xf>
    <xf numFmtId="0" fontId="5" fillId="4" borderId="3" xfId="0" applyFont="1" applyFill="1" applyBorder="1" applyAlignment="1">
      <alignment horizontal="center" vertical="center"/>
    </xf>
    <xf numFmtId="14" fontId="10" fillId="4" borderId="0" xfId="0" applyNumberFormat="1" applyFont="1" applyFill="1" applyAlignment="1">
      <alignment horizontal="center" vertical="center"/>
    </xf>
    <xf numFmtId="0" fontId="10" fillId="4" borderId="0" xfId="0" applyFont="1" applyFill="1" applyAlignment="1">
      <alignment horizontal="center" vertical="center"/>
    </xf>
    <xf numFmtId="0" fontId="20" fillId="0" borderId="0" xfId="0" applyFont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24" fillId="0" borderId="0" xfId="0" applyFont="1" applyAlignment="1">
      <alignment vertical="top"/>
    </xf>
    <xf numFmtId="0" fontId="24" fillId="7" borderId="0" xfId="0" applyFont="1" applyFill="1" applyAlignment="1">
      <alignment vertical="center"/>
    </xf>
    <xf numFmtId="0" fontId="0" fillId="4" borderId="20" xfId="0" applyFill="1" applyBorder="1" applyAlignment="1">
      <alignment vertical="center"/>
    </xf>
    <xf numFmtId="0" fontId="0" fillId="4" borderId="21" xfId="0" applyFill="1" applyBorder="1" applyAlignment="1">
      <alignment vertical="center"/>
    </xf>
    <xf numFmtId="0" fontId="0" fillId="4" borderId="22" xfId="0" applyFill="1" applyBorder="1" applyAlignment="1">
      <alignment vertical="center"/>
    </xf>
    <xf numFmtId="0" fontId="25" fillId="4" borderId="0" xfId="0" applyFont="1" applyFill="1" applyAlignment="1">
      <alignment horizontal="center"/>
    </xf>
    <xf numFmtId="0" fontId="10" fillId="4" borderId="0" xfId="0" applyFont="1" applyFill="1" applyAlignment="1">
      <alignment vertical="top"/>
    </xf>
    <xf numFmtId="164" fontId="25" fillId="4" borderId="0" xfId="0" applyNumberFormat="1" applyFont="1" applyFill="1" applyAlignment="1">
      <alignment horizontal="center" vertical="top"/>
    </xf>
    <xf numFmtId="0" fontId="0" fillId="11" borderId="0" xfId="0" applyFill="1" applyAlignment="1">
      <alignment horizontal="center" vertical="top"/>
    </xf>
    <xf numFmtId="0" fontId="0" fillId="11" borderId="0" xfId="0" applyFill="1" applyAlignment="1">
      <alignment vertical="top"/>
    </xf>
    <xf numFmtId="0" fontId="0" fillId="4" borderId="0" xfId="0" applyFill="1" applyAlignment="1">
      <alignment horizontal="center" vertical="top"/>
    </xf>
    <xf numFmtId="0" fontId="4" fillId="0" borderId="0" xfId="0" applyFont="1" applyAlignment="1" applyProtection="1">
      <alignment vertical="top" wrapText="1"/>
      <protection hidden="1"/>
    </xf>
    <xf numFmtId="0" fontId="0" fillId="0" borderId="25" xfId="0" applyBorder="1" applyAlignment="1" applyProtection="1">
      <alignment horizontal="center" vertical="center"/>
      <protection locked="0"/>
    </xf>
    <xf numFmtId="0" fontId="0" fillId="0" borderId="26" xfId="0" applyBorder="1" applyAlignment="1" applyProtection="1">
      <alignment horizontal="center" vertical="center"/>
      <protection locked="0"/>
    </xf>
    <xf numFmtId="14" fontId="10" fillId="0" borderId="0" xfId="0" applyNumberFormat="1" applyFont="1" applyAlignment="1" applyProtection="1">
      <alignment horizontal="center" vertical="top"/>
      <protection locked="0"/>
    </xf>
    <xf numFmtId="0" fontId="0" fillId="0" borderId="5" xfId="0" applyBorder="1" applyAlignment="1">
      <alignment vertical="center"/>
    </xf>
    <xf numFmtId="0" fontId="10" fillId="0" borderId="5" xfId="0" applyFont="1" applyBorder="1" applyAlignment="1">
      <alignment horizontal="right" vertical="center"/>
    </xf>
    <xf numFmtId="0" fontId="10" fillId="0" borderId="5" xfId="0" applyFont="1" applyBorder="1" applyAlignment="1">
      <alignment vertical="center"/>
    </xf>
    <xf numFmtId="0" fontId="10" fillId="0" borderId="5" xfId="0" applyFont="1" applyBorder="1" applyAlignment="1">
      <alignment horizontal="left" vertical="center"/>
    </xf>
    <xf numFmtId="0" fontId="0" fillId="5" borderId="29" xfId="0" applyFill="1" applyBorder="1" applyAlignment="1" applyProtection="1">
      <alignment horizontal="center" vertical="center" wrapText="1"/>
      <protection locked="0"/>
    </xf>
    <xf numFmtId="0" fontId="0" fillId="5" borderId="0" xfId="0" applyFill="1" applyAlignment="1">
      <alignment vertical="center"/>
    </xf>
    <xf numFmtId="0" fontId="3" fillId="0" borderId="0" xfId="0" applyFont="1" applyAlignment="1" applyProtection="1">
      <alignment vertical="top" wrapText="1"/>
      <protection hidden="1"/>
    </xf>
    <xf numFmtId="0" fontId="10" fillId="0" borderId="0" xfId="0" applyFont="1" applyAlignment="1">
      <alignment horizontal="right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0" fillId="4" borderId="0" xfId="0" applyFill="1" applyAlignment="1">
      <alignment horizontal="left" vertical="center"/>
    </xf>
    <xf numFmtId="0" fontId="0" fillId="8" borderId="0" xfId="0" applyFill="1" applyAlignment="1">
      <alignment vertical="top"/>
    </xf>
    <xf numFmtId="0" fontId="0" fillId="9" borderId="0" xfId="0" applyFill="1" applyAlignment="1">
      <alignment horizontal="left" vertical="center" indent="3"/>
    </xf>
    <xf numFmtId="0" fontId="19" fillId="9" borderId="0" xfId="21" applyFont="1" applyFill="1" applyBorder="1" applyAlignment="1">
      <alignment vertical="center" wrapText="1"/>
    </xf>
    <xf numFmtId="0" fontId="12" fillId="6" borderId="0" xfId="0" applyFont="1" applyFill="1" applyAlignment="1">
      <alignment vertical="center"/>
    </xf>
    <xf numFmtId="0" fontId="12" fillId="6" borderId="0" xfId="0" applyFont="1" applyFill="1" applyAlignment="1">
      <alignment horizontal="center" vertical="center"/>
    </xf>
    <xf numFmtId="0" fontId="12" fillId="6" borderId="3" xfId="0" applyFont="1" applyFill="1" applyBorder="1" applyAlignment="1">
      <alignment vertical="center"/>
    </xf>
    <xf numFmtId="0" fontId="2" fillId="0" borderId="0" xfId="0" applyFont="1" applyAlignment="1" applyProtection="1">
      <alignment vertical="top" wrapText="1"/>
      <protection hidden="1"/>
    </xf>
    <xf numFmtId="0" fontId="10" fillId="4" borderId="5" xfId="0" applyFont="1" applyFill="1" applyBorder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5" fillId="4" borderId="0" xfId="0" applyFont="1" applyFill="1" applyAlignment="1">
      <alignment horizontal="center" vertical="center" wrapText="1"/>
    </xf>
    <xf numFmtId="0" fontId="28" fillId="4" borderId="4" xfId="0" applyFont="1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0" borderId="18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19" xfId="0" applyBorder="1" applyAlignment="1">
      <alignment horizontal="left" vertical="top" wrapText="1"/>
    </xf>
    <xf numFmtId="0" fontId="0" fillId="0" borderId="0" xfId="0" applyAlignment="1">
      <alignment horizontal="left" vertical="center" wrapText="1"/>
    </xf>
    <xf numFmtId="0" fontId="12" fillId="6" borderId="0" xfId="0" applyFont="1" applyFill="1" applyAlignment="1">
      <alignment horizontal="left" vertical="top"/>
    </xf>
    <xf numFmtId="0" fontId="5" fillId="4" borderId="0" xfId="0" applyFont="1" applyFill="1"/>
    <xf numFmtId="0" fontId="10" fillId="4" borderId="0" xfId="0" applyFont="1" applyFill="1" applyAlignment="1" applyProtection="1">
      <alignment horizontal="left" vertical="top" wrapText="1" indent="1"/>
      <protection locked="0"/>
    </xf>
    <xf numFmtId="0" fontId="13" fillId="0" borderId="0" xfId="0" applyFont="1" applyAlignment="1">
      <alignment horizontal="left" vertical="top" wrapText="1"/>
    </xf>
    <xf numFmtId="0" fontId="0" fillId="5" borderId="15" xfId="0" applyFill="1" applyBorder="1" applyAlignment="1" applyProtection="1">
      <alignment horizontal="left" vertical="top" wrapText="1"/>
      <protection locked="0"/>
    </xf>
    <xf numFmtId="0" fontId="0" fillId="5" borderId="16" xfId="0" applyFill="1" applyBorder="1" applyAlignment="1" applyProtection="1">
      <alignment horizontal="left" vertical="top" wrapText="1"/>
      <protection locked="0"/>
    </xf>
    <xf numFmtId="0" fontId="0" fillId="5" borderId="17" xfId="0" applyFill="1" applyBorder="1" applyAlignment="1" applyProtection="1">
      <alignment horizontal="left" vertical="top" wrapText="1"/>
      <protection locked="0"/>
    </xf>
    <xf numFmtId="0" fontId="0" fillId="4" borderId="0" xfId="0" applyFill="1"/>
    <xf numFmtId="0" fontId="0" fillId="5" borderId="15" xfId="0" applyFill="1" applyBorder="1" applyAlignment="1" applyProtection="1">
      <alignment horizontal="left" vertical="top"/>
      <protection locked="0"/>
    </xf>
    <xf numFmtId="0" fontId="0" fillId="5" borderId="16" xfId="0" applyFill="1" applyBorder="1" applyAlignment="1" applyProtection="1">
      <alignment horizontal="left" vertical="top"/>
      <protection locked="0"/>
    </xf>
    <xf numFmtId="0" fontId="0" fillId="5" borderId="17" xfId="0" applyFill="1" applyBorder="1" applyAlignment="1" applyProtection="1">
      <alignment horizontal="left" vertical="top"/>
      <protection locked="0"/>
    </xf>
    <xf numFmtId="0" fontId="0" fillId="5" borderId="18" xfId="0" applyFill="1" applyBorder="1" applyAlignment="1" applyProtection="1">
      <alignment horizontal="left" vertical="top" wrapText="1"/>
      <protection locked="0"/>
    </xf>
    <xf numFmtId="0" fontId="0" fillId="5" borderId="4" xfId="0" applyFill="1" applyBorder="1" applyAlignment="1" applyProtection="1">
      <alignment horizontal="left" vertical="top" wrapText="1"/>
      <protection locked="0"/>
    </xf>
    <xf numFmtId="0" fontId="0" fillId="5" borderId="19" xfId="0" applyFill="1" applyBorder="1" applyAlignment="1" applyProtection="1">
      <alignment horizontal="left" vertical="top" wrapText="1"/>
      <protection locked="0"/>
    </xf>
    <xf numFmtId="0" fontId="0" fillId="4" borderId="4" xfId="0" applyFill="1" applyBorder="1" applyAlignment="1">
      <alignment horizontal="left" vertical="center" wrapText="1"/>
    </xf>
    <xf numFmtId="0" fontId="0" fillId="4" borderId="9" xfId="0" applyFill="1" applyBorder="1" applyAlignment="1">
      <alignment horizontal="left" vertical="center" wrapText="1"/>
    </xf>
    <xf numFmtId="0" fontId="0" fillId="4" borderId="3" xfId="0" applyFill="1" applyBorder="1" applyAlignment="1">
      <alignment horizontal="left" vertical="center" wrapText="1"/>
    </xf>
    <xf numFmtId="0" fontId="0" fillId="4" borderId="6" xfId="0" applyFill="1" applyBorder="1" applyAlignment="1">
      <alignment horizontal="left" vertical="center" wrapText="1"/>
    </xf>
    <xf numFmtId="0" fontId="0" fillId="4" borderId="0" xfId="0" applyFill="1" applyAlignment="1">
      <alignment horizontal="center" vertical="top"/>
    </xf>
    <xf numFmtId="0" fontId="0" fillId="4" borderId="2" xfId="0" applyFill="1" applyBorder="1" applyAlignment="1">
      <alignment horizontal="center" vertical="top"/>
    </xf>
    <xf numFmtId="0" fontId="10" fillId="4" borderId="0" xfId="0" applyFont="1" applyFill="1" applyAlignment="1">
      <alignment horizontal="center" vertical="top"/>
    </xf>
    <xf numFmtId="0" fontId="0" fillId="4" borderId="0" xfId="0" applyFill="1" applyAlignment="1">
      <alignment horizontal="right" vertical="top"/>
    </xf>
    <xf numFmtId="0" fontId="0" fillId="4" borderId="0" xfId="0" applyFill="1" applyAlignment="1">
      <alignment vertical="center" wrapText="1"/>
    </xf>
    <xf numFmtId="0" fontId="0" fillId="0" borderId="11" xfId="0" applyBorder="1" applyAlignment="1" applyProtection="1">
      <alignment vertical="top"/>
      <protection locked="0"/>
    </xf>
    <xf numFmtId="0" fontId="0" fillId="0" borderId="12" xfId="0" applyBorder="1" applyAlignment="1" applyProtection="1">
      <alignment vertical="top"/>
      <protection locked="0"/>
    </xf>
    <xf numFmtId="0" fontId="10" fillId="0" borderId="13" xfId="0" applyFont="1" applyBorder="1" applyAlignment="1">
      <alignment vertical="top"/>
    </xf>
    <xf numFmtId="0" fontId="0" fillId="0" borderId="27" xfId="0" applyBorder="1" applyAlignment="1" applyProtection="1">
      <alignment vertical="top"/>
      <protection locked="0"/>
    </xf>
    <xf numFmtId="0" fontId="0" fillId="0" borderId="23" xfId="0" applyBorder="1" applyAlignment="1" applyProtection="1">
      <alignment vertical="top"/>
      <protection locked="0"/>
    </xf>
    <xf numFmtId="0" fontId="0" fillId="0" borderId="24" xfId="0" applyBorder="1" applyAlignment="1" applyProtection="1">
      <alignment vertical="top"/>
      <protection locked="0"/>
    </xf>
    <xf numFmtId="0" fontId="0" fillId="0" borderId="0" xfId="0" applyAlignment="1">
      <alignment vertical="top" wrapText="1"/>
    </xf>
    <xf numFmtId="0" fontId="19" fillId="0" borderId="0" xfId="21" applyFont="1" applyAlignment="1">
      <alignment vertical="top" wrapText="1"/>
    </xf>
    <xf numFmtId="0" fontId="0" fillId="0" borderId="28" xfId="0" applyBorder="1" applyAlignment="1" applyProtection="1">
      <alignment vertical="top"/>
      <protection locked="0"/>
    </xf>
    <xf numFmtId="0" fontId="0" fillId="4" borderId="3" xfId="0" applyFill="1" applyBorder="1" applyAlignment="1">
      <alignment vertical="center" wrapText="1"/>
    </xf>
    <xf numFmtId="0" fontId="0" fillId="4" borderId="4" xfId="0" applyFill="1" applyBorder="1" applyAlignment="1">
      <alignment vertical="center" wrapText="1"/>
    </xf>
    <xf numFmtId="0" fontId="0" fillId="10" borderId="0" xfId="0" applyFill="1" applyAlignment="1">
      <alignment vertical="top" wrapText="1"/>
    </xf>
    <xf numFmtId="0" fontId="0" fillId="10" borderId="0" xfId="0" applyFill="1" applyAlignment="1">
      <alignment vertical="top"/>
    </xf>
  </cellXfs>
  <cellStyles count="22">
    <cellStyle name="Benyttet hyperkobling" xfId="2" builtinId="9" hidden="1"/>
    <cellStyle name="Benyttet hyperkobling" xfId="4" builtinId="9" hidden="1"/>
    <cellStyle name="Benyttet hyperkobling" xfId="6" builtinId="9" hidden="1"/>
    <cellStyle name="Benyttet hyperkobling" xfId="8" builtinId="9" hidden="1"/>
    <cellStyle name="Benyttet hyperkobling" xfId="10" builtinId="9" hidden="1"/>
    <cellStyle name="Benyttet hyperkobling" xfId="12" builtinId="9" hidden="1"/>
    <cellStyle name="Benyttet hyperkobling" xfId="14" builtinId="9" hidden="1"/>
    <cellStyle name="Benyttet hyperkobling" xfId="16" builtinId="9" hidden="1"/>
    <cellStyle name="Benyttet hyperkobling" xfId="18" builtinId="9" hidden="1"/>
    <cellStyle name="Benyttet hyperkobling" xfId="20" builtinId="9" hidden="1"/>
    <cellStyle name="Hyperkobling" xfId="1" builtinId="8" hidden="1"/>
    <cellStyle name="Hyperkobling" xfId="3" builtinId="8" hidden="1"/>
    <cellStyle name="Hyperkobling" xfId="5" builtinId="8" hidden="1"/>
    <cellStyle name="Hyperkobling" xfId="7" builtinId="8" hidden="1"/>
    <cellStyle name="Hyperkobling" xfId="9" builtinId="8" hidden="1"/>
    <cellStyle name="Hyperkobling" xfId="11" builtinId="8" hidden="1"/>
    <cellStyle name="Hyperkobling" xfId="13" builtinId="8" hidden="1"/>
    <cellStyle name="Hyperkobling" xfId="15" builtinId="8" hidden="1"/>
    <cellStyle name="Hyperkobling" xfId="17" builtinId="8" hidden="1"/>
    <cellStyle name="Hyperkobling" xfId="19" builtinId="8" hidden="1"/>
    <cellStyle name="Hyperkobling" xfId="21" builtinId="8"/>
    <cellStyle name="Normal" xfId="0" builtinId="0"/>
  </cellStyles>
  <dxfs count="14">
    <dxf>
      <font>
        <b/>
        <i val="0"/>
        <color auto="1"/>
      </font>
      <fill>
        <patternFill>
          <bgColor theme="9" tint="0.59996337778862885"/>
        </patternFill>
      </fill>
    </dxf>
    <dxf>
      <font>
        <b/>
        <i val="0"/>
      </font>
      <fill>
        <patternFill>
          <bgColor rgb="FFFFB4B4"/>
        </patternFill>
      </fill>
    </dxf>
    <dxf>
      <font>
        <b/>
        <i val="0"/>
        <color auto="1"/>
      </font>
      <fill>
        <patternFill>
          <bgColor rgb="FFFFEB9C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theme="9" tint="-0.24994659260841701"/>
      </font>
      <fill>
        <patternFill>
          <bgColor theme="9" tint="-0.24994659260841701"/>
        </patternFill>
      </fill>
    </dxf>
    <dxf>
      <font>
        <color theme="2"/>
      </font>
      <fill>
        <patternFill>
          <bgColor theme="2"/>
        </patternFill>
      </fill>
    </dxf>
    <dxf>
      <font>
        <color theme="9" tint="-0.24994659260841701"/>
      </font>
      <fill>
        <patternFill>
          <bgColor theme="9" tint="-0.24994659260841701"/>
        </patternFill>
      </fill>
    </dxf>
    <dxf>
      <font>
        <color theme="2"/>
      </font>
      <fill>
        <patternFill>
          <bgColor theme="2"/>
        </patternFill>
      </fill>
    </dxf>
    <dxf>
      <font>
        <color theme="9" tint="-0.24994659260841701"/>
      </font>
      <fill>
        <patternFill>
          <bgColor theme="9" tint="-0.24994659260841701"/>
        </patternFill>
      </fill>
    </dxf>
    <dxf>
      <font>
        <color theme="2"/>
      </font>
      <fill>
        <patternFill>
          <bgColor theme="2"/>
        </patternFill>
      </fill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00AB84"/>
      <color rgb="FFFFB4B4"/>
      <color rgb="FFF07C7C"/>
      <color rgb="FF005B91"/>
      <color rgb="FFE4E4E4"/>
      <color rgb="FF0066CC"/>
      <color rgb="FF00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fmlaLink="$F$27" lockText="1"/>
</file>

<file path=xl/ctrlProps/ctrlProp10.xml><?xml version="1.0" encoding="utf-8"?>
<formControlPr xmlns="http://schemas.microsoft.com/office/spreadsheetml/2009/9/main" objectType="CheckBox" fmlaLink="$F$31" lockText="1"/>
</file>

<file path=xl/ctrlProps/ctrlProp2.xml><?xml version="1.0" encoding="utf-8"?>
<formControlPr xmlns="http://schemas.microsoft.com/office/spreadsheetml/2009/9/main" objectType="CheckBox" fmlaLink="$F$28" lockText="1"/>
</file>

<file path=xl/ctrlProps/ctrlProp3.xml><?xml version="1.0" encoding="utf-8"?>
<formControlPr xmlns="http://schemas.microsoft.com/office/spreadsheetml/2009/9/main" objectType="CheckBox" fmlaLink="$F$29" lockText="1"/>
</file>

<file path=xl/ctrlProps/ctrlProp4.xml><?xml version="1.0" encoding="utf-8"?>
<formControlPr xmlns="http://schemas.microsoft.com/office/spreadsheetml/2009/9/main" objectType="CheckBox" fmlaLink="$F$30" lockText="1"/>
</file>

<file path=xl/ctrlProps/ctrlProp5.xml><?xml version="1.0" encoding="utf-8"?>
<formControlPr xmlns="http://schemas.microsoft.com/office/spreadsheetml/2009/9/main" objectType="CheckBox" fmlaLink="$F$37" lockText="1"/>
</file>

<file path=xl/ctrlProps/ctrlProp6.xml><?xml version="1.0" encoding="utf-8"?>
<formControlPr xmlns="http://schemas.microsoft.com/office/spreadsheetml/2009/9/main" objectType="CheckBox" fmlaLink="$F$38" lockText="1"/>
</file>

<file path=xl/ctrlProps/ctrlProp7.xml><?xml version="1.0" encoding="utf-8"?>
<formControlPr xmlns="http://schemas.microsoft.com/office/spreadsheetml/2009/9/main" objectType="CheckBox" fmlaLink="$F$44" lockText="1"/>
</file>

<file path=xl/ctrlProps/ctrlProp8.xml><?xml version="1.0" encoding="utf-8"?>
<formControlPr xmlns="http://schemas.microsoft.com/office/spreadsheetml/2009/9/main" objectType="CheckBox" fmlaLink="$F$51" lockText="1"/>
</file>

<file path=xl/ctrlProps/ctrlProp9.xml><?xml version="1.0" encoding="utf-8"?>
<formControlPr xmlns="http://schemas.microsoft.com/office/spreadsheetml/2009/9/main" objectType="CheckBox" fmlaLink="$F$50" lockText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5153025</xdr:colOff>
      <xdr:row>0</xdr:row>
      <xdr:rowOff>66675</xdr:rowOff>
    </xdr:from>
    <xdr:to>
      <xdr:col>1</xdr:col>
      <xdr:colOff>6353175</xdr:colOff>
      <xdr:row>0</xdr:row>
      <xdr:rowOff>397700</xdr:rowOff>
    </xdr:to>
    <xdr:pic>
      <xdr:nvPicPr>
        <xdr:cNvPr id="5" name="Picture 4" descr="DFØ logo">
          <a:extLst>
            <a:ext uri="{FF2B5EF4-FFF2-40B4-BE49-F238E27FC236}">
              <a16:creationId xmlns:a16="http://schemas.microsoft.com/office/drawing/2014/main" id="{31DD0F0D-E640-83C3-93A6-7E02C6FF2A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67325" y="66675"/>
          <a:ext cx="1200150" cy="331025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152400</xdr:colOff>
      <xdr:row>4</xdr:row>
      <xdr:rowOff>15385</xdr:rowOff>
    </xdr:from>
    <xdr:to>
      <xdr:col>1</xdr:col>
      <xdr:colOff>6322100</xdr:colOff>
      <xdr:row>4</xdr:row>
      <xdr:rowOff>4108687</xdr:rowOff>
    </xdr:to>
    <xdr:pic>
      <xdr:nvPicPr>
        <xdr:cNvPr id="3" name="Picture 2" descr="DFØs anbefalte arbeidsflyt for kontroll av lønns- og arbeidsvilkår">
          <a:extLst>
            <a:ext uri="{FF2B5EF4-FFF2-40B4-BE49-F238E27FC236}">
              <a16:creationId xmlns:a16="http://schemas.microsoft.com/office/drawing/2014/main" id="{FF9F5969-2353-00F1-9B84-ED5855B91A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66700" y="4854085"/>
          <a:ext cx="6169700" cy="409330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285750</xdr:colOff>
      <xdr:row>0</xdr:row>
      <xdr:rowOff>47625</xdr:rowOff>
    </xdr:from>
    <xdr:to>
      <xdr:col>12</xdr:col>
      <xdr:colOff>76200</xdr:colOff>
      <xdr:row>0</xdr:row>
      <xdr:rowOff>378650</xdr:rowOff>
    </xdr:to>
    <xdr:pic>
      <xdr:nvPicPr>
        <xdr:cNvPr id="2" name="Picture 1" descr="DFØ logo">
          <a:extLst>
            <a:ext uri="{FF2B5EF4-FFF2-40B4-BE49-F238E27FC236}">
              <a16:creationId xmlns:a16="http://schemas.microsoft.com/office/drawing/2014/main" id="{A47B7C13-BB75-4E96-B9F7-1100026494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95975" y="47625"/>
          <a:ext cx="1200150" cy="3310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2447925</xdr:colOff>
      <xdr:row>0</xdr:row>
      <xdr:rowOff>76200</xdr:rowOff>
    </xdr:from>
    <xdr:to>
      <xdr:col>7</xdr:col>
      <xdr:colOff>9525</xdr:colOff>
      <xdr:row>0</xdr:row>
      <xdr:rowOff>407225</xdr:rowOff>
    </xdr:to>
    <xdr:pic>
      <xdr:nvPicPr>
        <xdr:cNvPr id="2" name="Picture 1" descr="DFØ logo">
          <a:extLst>
            <a:ext uri="{FF2B5EF4-FFF2-40B4-BE49-F238E27FC236}">
              <a16:creationId xmlns:a16="http://schemas.microsoft.com/office/drawing/2014/main" id="{D3F0F9C9-EADB-4E2B-99E7-677DFC0252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34150" y="76200"/>
          <a:ext cx="1200150" cy="3310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2714625</xdr:colOff>
      <xdr:row>0</xdr:row>
      <xdr:rowOff>76200</xdr:rowOff>
    </xdr:from>
    <xdr:to>
      <xdr:col>15</xdr:col>
      <xdr:colOff>47625</xdr:colOff>
      <xdr:row>0</xdr:row>
      <xdr:rowOff>407225</xdr:rowOff>
    </xdr:to>
    <xdr:pic>
      <xdr:nvPicPr>
        <xdr:cNvPr id="5" name="Picture 4" descr="DFØ logo">
          <a:extLst>
            <a:ext uri="{FF2B5EF4-FFF2-40B4-BE49-F238E27FC236}">
              <a16:creationId xmlns:a16="http://schemas.microsoft.com/office/drawing/2014/main" id="{1486EDE9-5E78-4F5A-8C8F-0BF614A17A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372600" y="76200"/>
          <a:ext cx="1200150" cy="33102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26</xdr:row>
          <xdr:rowOff>236220</xdr:rowOff>
        </xdr:from>
        <xdr:to>
          <xdr:col>3</xdr:col>
          <xdr:colOff>22860</xdr:colOff>
          <xdr:row>26</xdr:row>
          <xdr:rowOff>563880</xdr:rowOff>
        </xdr:to>
        <xdr:sp macro="" textlink="">
          <xdr:nvSpPr>
            <xdr:cNvPr id="15362" name="Check Box 2" descr="Utført" hidden="1">
              <a:extLst>
                <a:ext uri="{63B3BB69-23CF-44E3-9099-C40C66FF867C}">
                  <a14:compatExt spid="_x0000_s15362"/>
                </a:ext>
                <a:ext uri="{FF2B5EF4-FFF2-40B4-BE49-F238E27FC236}">
                  <a16:creationId xmlns:a16="http://schemas.microsoft.com/office/drawing/2014/main" id="{00000000-0008-0000-0400-000002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nb-N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Utført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27</xdr:row>
          <xdr:rowOff>236220</xdr:rowOff>
        </xdr:from>
        <xdr:to>
          <xdr:col>3</xdr:col>
          <xdr:colOff>22860</xdr:colOff>
          <xdr:row>27</xdr:row>
          <xdr:rowOff>563880</xdr:rowOff>
        </xdr:to>
        <xdr:sp macro="" textlink="">
          <xdr:nvSpPr>
            <xdr:cNvPr id="15363" name="Check Box 3" descr="Utført" hidden="1">
              <a:extLst>
                <a:ext uri="{63B3BB69-23CF-44E3-9099-C40C66FF867C}">
                  <a14:compatExt spid="_x0000_s15363"/>
                </a:ext>
                <a:ext uri="{FF2B5EF4-FFF2-40B4-BE49-F238E27FC236}">
                  <a16:creationId xmlns:a16="http://schemas.microsoft.com/office/drawing/2014/main" id="{00000000-0008-0000-0400-000003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nb-N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Utført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28</xdr:row>
          <xdr:rowOff>236220</xdr:rowOff>
        </xdr:from>
        <xdr:to>
          <xdr:col>3</xdr:col>
          <xdr:colOff>22860</xdr:colOff>
          <xdr:row>28</xdr:row>
          <xdr:rowOff>563880</xdr:rowOff>
        </xdr:to>
        <xdr:sp macro="" textlink="">
          <xdr:nvSpPr>
            <xdr:cNvPr id="15364" name="Check Box 4" descr="Utført" hidden="1">
              <a:extLst>
                <a:ext uri="{63B3BB69-23CF-44E3-9099-C40C66FF867C}">
                  <a14:compatExt spid="_x0000_s15364"/>
                </a:ext>
                <a:ext uri="{FF2B5EF4-FFF2-40B4-BE49-F238E27FC236}">
                  <a16:creationId xmlns:a16="http://schemas.microsoft.com/office/drawing/2014/main" id="{00000000-0008-0000-0400-000004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nb-N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Utført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29</xdr:row>
          <xdr:rowOff>236220</xdr:rowOff>
        </xdr:from>
        <xdr:to>
          <xdr:col>3</xdr:col>
          <xdr:colOff>22860</xdr:colOff>
          <xdr:row>29</xdr:row>
          <xdr:rowOff>563880</xdr:rowOff>
        </xdr:to>
        <xdr:sp macro="" textlink="">
          <xdr:nvSpPr>
            <xdr:cNvPr id="15365" name="Check Box 5" descr="Utført" hidden="1">
              <a:extLst>
                <a:ext uri="{63B3BB69-23CF-44E3-9099-C40C66FF867C}">
                  <a14:compatExt spid="_x0000_s15365"/>
                </a:ext>
                <a:ext uri="{FF2B5EF4-FFF2-40B4-BE49-F238E27FC236}">
                  <a16:creationId xmlns:a16="http://schemas.microsoft.com/office/drawing/2014/main" id="{00000000-0008-0000-0400-000005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nb-N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Utført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36</xdr:row>
          <xdr:rowOff>236220</xdr:rowOff>
        </xdr:from>
        <xdr:to>
          <xdr:col>3</xdr:col>
          <xdr:colOff>22860</xdr:colOff>
          <xdr:row>36</xdr:row>
          <xdr:rowOff>685800</xdr:rowOff>
        </xdr:to>
        <xdr:sp macro="" textlink="">
          <xdr:nvSpPr>
            <xdr:cNvPr id="15367" name="Check Box 7" descr="Utført" hidden="1">
              <a:extLst>
                <a:ext uri="{63B3BB69-23CF-44E3-9099-C40C66FF867C}">
                  <a14:compatExt spid="_x0000_s15367"/>
                </a:ext>
                <a:ext uri="{FF2B5EF4-FFF2-40B4-BE49-F238E27FC236}">
                  <a16:creationId xmlns:a16="http://schemas.microsoft.com/office/drawing/2014/main" id="{00000000-0008-0000-0400-000007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nb-N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Utført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37</xdr:row>
          <xdr:rowOff>236220</xdr:rowOff>
        </xdr:from>
        <xdr:to>
          <xdr:col>3</xdr:col>
          <xdr:colOff>22860</xdr:colOff>
          <xdr:row>37</xdr:row>
          <xdr:rowOff>563880</xdr:rowOff>
        </xdr:to>
        <xdr:sp macro="" textlink="">
          <xdr:nvSpPr>
            <xdr:cNvPr id="15368" name="Check Box 8" descr="Utført" hidden="1">
              <a:extLst>
                <a:ext uri="{63B3BB69-23CF-44E3-9099-C40C66FF867C}">
                  <a14:compatExt spid="_x0000_s15368"/>
                </a:ext>
                <a:ext uri="{FF2B5EF4-FFF2-40B4-BE49-F238E27FC236}">
                  <a16:creationId xmlns:a16="http://schemas.microsoft.com/office/drawing/2014/main" id="{00000000-0008-0000-0400-000008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nb-N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Utført</a:t>
              </a:r>
            </a:p>
          </xdr:txBody>
        </xdr:sp>
        <xdr:clientData/>
      </xdr:twoCellAnchor>
    </mc:Choice>
    <mc:Fallback/>
  </mc:AlternateContent>
  <xdr:twoCellAnchor editAs="oneCell">
    <xdr:from>
      <xdr:col>9</xdr:col>
      <xdr:colOff>2190750</xdr:colOff>
      <xdr:row>0</xdr:row>
      <xdr:rowOff>47625</xdr:rowOff>
    </xdr:from>
    <xdr:to>
      <xdr:col>11</xdr:col>
      <xdr:colOff>28575</xdr:colOff>
      <xdr:row>0</xdr:row>
      <xdr:rowOff>378650</xdr:rowOff>
    </xdr:to>
    <xdr:pic>
      <xdr:nvPicPr>
        <xdr:cNvPr id="3" name="Picture 2" descr="DFØ logo">
          <a:extLst>
            <a:ext uri="{FF2B5EF4-FFF2-40B4-BE49-F238E27FC236}">
              <a16:creationId xmlns:a16="http://schemas.microsoft.com/office/drawing/2014/main" id="{DCF9336D-4FF5-49FD-AC87-98F5C518DA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05675" y="47625"/>
          <a:ext cx="1200150" cy="331025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43</xdr:row>
          <xdr:rowOff>144780</xdr:rowOff>
        </xdr:from>
        <xdr:to>
          <xdr:col>3</xdr:col>
          <xdr:colOff>22860</xdr:colOff>
          <xdr:row>43</xdr:row>
          <xdr:rowOff>609600</xdr:rowOff>
        </xdr:to>
        <xdr:sp macro="" textlink="">
          <xdr:nvSpPr>
            <xdr:cNvPr id="15370" name="Check Box 10" descr="Utført" hidden="1">
              <a:extLst>
                <a:ext uri="{63B3BB69-23CF-44E3-9099-C40C66FF867C}">
                  <a14:compatExt spid="_x0000_s15370"/>
                </a:ext>
                <a:ext uri="{FF2B5EF4-FFF2-40B4-BE49-F238E27FC236}">
                  <a16:creationId xmlns:a16="http://schemas.microsoft.com/office/drawing/2014/main" id="{00000000-0008-0000-0400-00000A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nb-N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Utført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99060</xdr:colOff>
          <xdr:row>50</xdr:row>
          <xdr:rowOff>144780</xdr:rowOff>
        </xdr:from>
        <xdr:to>
          <xdr:col>2</xdr:col>
          <xdr:colOff>617220</xdr:colOff>
          <xdr:row>50</xdr:row>
          <xdr:rowOff>464820</xdr:rowOff>
        </xdr:to>
        <xdr:sp macro="" textlink="">
          <xdr:nvSpPr>
            <xdr:cNvPr id="15371" name="Check Box 11" descr="Utført" hidden="1">
              <a:extLst>
                <a:ext uri="{63B3BB69-23CF-44E3-9099-C40C66FF867C}">
                  <a14:compatExt spid="_x0000_s15371"/>
                </a:ext>
                <a:ext uri="{FF2B5EF4-FFF2-40B4-BE49-F238E27FC236}">
                  <a16:creationId xmlns:a16="http://schemas.microsoft.com/office/drawing/2014/main" id="{00000000-0008-0000-0400-00000B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nb-N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Utført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49</xdr:row>
          <xdr:rowOff>236220</xdr:rowOff>
        </xdr:from>
        <xdr:to>
          <xdr:col>3</xdr:col>
          <xdr:colOff>22860</xdr:colOff>
          <xdr:row>49</xdr:row>
          <xdr:rowOff>655320</xdr:rowOff>
        </xdr:to>
        <xdr:sp macro="" textlink="">
          <xdr:nvSpPr>
            <xdr:cNvPr id="15373" name="Check Box 13" descr="Utført" hidden="1">
              <a:extLst>
                <a:ext uri="{63B3BB69-23CF-44E3-9099-C40C66FF867C}">
                  <a14:compatExt spid="_x0000_s15373"/>
                </a:ext>
                <a:ext uri="{FF2B5EF4-FFF2-40B4-BE49-F238E27FC236}">
                  <a16:creationId xmlns:a16="http://schemas.microsoft.com/office/drawing/2014/main" id="{00000000-0008-0000-0400-00000D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nb-N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Utført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30</xdr:row>
          <xdr:rowOff>381000</xdr:rowOff>
        </xdr:from>
        <xdr:to>
          <xdr:col>3</xdr:col>
          <xdr:colOff>22860</xdr:colOff>
          <xdr:row>30</xdr:row>
          <xdr:rowOff>708660</xdr:rowOff>
        </xdr:to>
        <xdr:sp macro="" textlink="">
          <xdr:nvSpPr>
            <xdr:cNvPr id="15375" name="Check Box 15" descr="Utført" hidden="1">
              <a:extLst>
                <a:ext uri="{63B3BB69-23CF-44E3-9099-C40C66FF867C}">
                  <a14:compatExt spid="_x0000_s15375"/>
                </a:ext>
                <a:ext uri="{FF2B5EF4-FFF2-40B4-BE49-F238E27FC236}">
                  <a16:creationId xmlns:a16="http://schemas.microsoft.com/office/drawing/2014/main" id="{00000000-0008-0000-0400-00000F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nb-N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Utført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4.xml"/><Relationship Id="rId3" Type="http://schemas.openxmlformats.org/officeDocument/2006/relationships/hyperlink" Target="https://einnsyn.no/" TargetMode="External"/><Relationship Id="rId7" Type="http://schemas.openxmlformats.org/officeDocument/2006/relationships/printerSettings" Target="../printerSettings/printerSettings4.bin"/><Relationship Id="rId2" Type="http://schemas.openxmlformats.org/officeDocument/2006/relationships/hyperlink" Target="https://proff.no/" TargetMode="External"/><Relationship Id="rId1" Type="http://schemas.openxmlformats.org/officeDocument/2006/relationships/hyperlink" Target="https://www.brreg.no/" TargetMode="External"/><Relationship Id="rId6" Type="http://schemas.openxmlformats.org/officeDocument/2006/relationships/hyperlink" Target="https://lovdata.no/dokument/SF/forskrift/2013-01-11-33" TargetMode="External"/><Relationship Id="rId5" Type="http://schemas.openxmlformats.org/officeDocument/2006/relationships/hyperlink" Target="https://anskaffelser.no/verktoy/veiledere/beste-praksis-kontraktsoppfolging/4-kontraktsoppfolging" TargetMode="External"/><Relationship Id="rId10" Type="http://schemas.openxmlformats.org/officeDocument/2006/relationships/comments" Target="../comments1.xml"/><Relationship Id="rId4" Type="http://schemas.openxmlformats.org/officeDocument/2006/relationships/hyperlink" Target="https://arbeidstilsynet.no/" TargetMode="External"/><Relationship Id="rId9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.xml"/><Relationship Id="rId13" Type="http://schemas.openxmlformats.org/officeDocument/2006/relationships/ctrlProp" Target="../ctrlProps/ctrlProp6.xml"/><Relationship Id="rId18" Type="http://schemas.openxmlformats.org/officeDocument/2006/relationships/comments" Target="../comments2.xml"/><Relationship Id="rId3" Type="http://schemas.openxmlformats.org/officeDocument/2006/relationships/hyperlink" Target="https://anskaffelser.no/berekraftige-anskaffingar/arbeidslivskriminalitet/veileder-om-forskrift-om-lonns-og-arbeidsvilkar-i-offentlige-kontrakter-mv/5-kontroll" TargetMode="External"/><Relationship Id="rId7" Type="http://schemas.openxmlformats.org/officeDocument/2006/relationships/vmlDrawing" Target="../drawings/vmlDrawing2.vml"/><Relationship Id="rId12" Type="http://schemas.openxmlformats.org/officeDocument/2006/relationships/ctrlProp" Target="../ctrlProps/ctrlProp5.xml"/><Relationship Id="rId17" Type="http://schemas.openxmlformats.org/officeDocument/2006/relationships/ctrlProp" Target="../ctrlProps/ctrlProp10.xml"/><Relationship Id="rId2" Type="http://schemas.openxmlformats.org/officeDocument/2006/relationships/hyperlink" Target="https://anskaffelser.no/berekraftige-anskaffingar/arbeidslivskriminalitet/veileder-om-forskrift-om-lonns-og-arbeidsvilkar-i-offentlige-kontrakter-mv/5-kontroll" TargetMode="External"/><Relationship Id="rId16" Type="http://schemas.openxmlformats.org/officeDocument/2006/relationships/ctrlProp" Target="../ctrlProps/ctrlProp9.xml"/><Relationship Id="rId1" Type="http://schemas.openxmlformats.org/officeDocument/2006/relationships/hyperlink" Target="https://anskaffelser.no/berekraftige-anskaffingar/arbeidslivskriminalitet/veileder-om-forskrift-om-lonns-og-arbeidsvilkar-i-offentlige-kontrakter-mv/5-kontroll" TargetMode="External"/><Relationship Id="rId6" Type="http://schemas.openxmlformats.org/officeDocument/2006/relationships/drawing" Target="../drawings/drawing5.xml"/><Relationship Id="rId11" Type="http://schemas.openxmlformats.org/officeDocument/2006/relationships/ctrlProp" Target="../ctrlProps/ctrlProp4.xml"/><Relationship Id="rId5" Type="http://schemas.openxmlformats.org/officeDocument/2006/relationships/printerSettings" Target="../printerSettings/printerSettings5.bin"/><Relationship Id="rId15" Type="http://schemas.openxmlformats.org/officeDocument/2006/relationships/ctrlProp" Target="../ctrlProps/ctrlProp8.xml"/><Relationship Id="rId10" Type="http://schemas.openxmlformats.org/officeDocument/2006/relationships/ctrlProp" Target="../ctrlProps/ctrlProp3.xml"/><Relationship Id="rId4" Type="http://schemas.openxmlformats.org/officeDocument/2006/relationships/hyperlink" Target="https://anskaffelser.no/berekraftige-anskaffingar/arbeidslivskriminalitet/veileder-om-forskrift-om-lonns-og-arbeidsvilkar-i-offentlige-kontrakter-mv/5-kontroll" TargetMode="External"/><Relationship Id="rId9" Type="http://schemas.openxmlformats.org/officeDocument/2006/relationships/ctrlProp" Target="../ctrlProps/ctrlProp2.xml"/><Relationship Id="rId14" Type="http://schemas.openxmlformats.org/officeDocument/2006/relationships/ctrlProp" Target="../ctrlProps/ctrlProp7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6EAA34-F41A-4DD4-BDB4-A04F7BFA473C}">
  <sheetPr codeName="Sheet2">
    <tabColor rgb="FFFFC000"/>
    <pageSetUpPr fitToPage="1"/>
  </sheetPr>
  <dimension ref="A1:C9"/>
  <sheetViews>
    <sheetView showGridLines="0" workbookViewId="0">
      <pane ySplit="1" topLeftCell="A4" activePane="bottomLeft" state="frozen"/>
      <selection pane="bottomLeft" activeCell="B3" sqref="B3"/>
    </sheetView>
  </sheetViews>
  <sheetFormatPr baseColWidth="10" defaultColWidth="9.109375" defaultRowHeight="14.4" x14ac:dyDescent="0.3"/>
  <cols>
    <col min="1" max="1" width="1.6640625" style="1" customWidth="1"/>
    <col min="2" max="2" width="99.6640625" style="1" customWidth="1"/>
    <col min="3" max="3" width="1.6640625" style="1" customWidth="1"/>
    <col min="4" max="16384" width="9.109375" style="1"/>
  </cols>
  <sheetData>
    <row r="1" spans="1:3" s="21" customFormat="1" ht="34.5" customHeight="1" x14ac:dyDescent="0.3">
      <c r="A1" s="90" t="s">
        <v>98</v>
      </c>
      <c r="B1" s="55" t="s">
        <v>186</v>
      </c>
      <c r="C1" s="54"/>
    </row>
    <row r="2" spans="1:3" ht="9" customHeight="1" x14ac:dyDescent="0.3">
      <c r="A2" s="89"/>
    </row>
    <row r="3" spans="1:3" ht="22.5" customHeight="1" x14ac:dyDescent="0.3">
      <c r="B3" s="48" t="s">
        <v>193</v>
      </c>
    </row>
    <row r="4" spans="1:3" s="3" customFormat="1" ht="273.60000000000002" x14ac:dyDescent="0.3">
      <c r="B4" s="56" t="s">
        <v>213</v>
      </c>
    </row>
    <row r="5" spans="1:3" s="3" customFormat="1" ht="334.5" customHeight="1" x14ac:dyDescent="0.3">
      <c r="B5" s="56"/>
    </row>
    <row r="6" spans="1:3" ht="18" x14ac:dyDescent="0.3">
      <c r="B6" s="48" t="s">
        <v>51</v>
      </c>
    </row>
    <row r="7" spans="1:3" ht="259.2" x14ac:dyDescent="0.3">
      <c r="B7" s="3" t="s">
        <v>187</v>
      </c>
    </row>
    <row r="9" spans="1:3" x14ac:dyDescent="0.3">
      <c r="B9"/>
    </row>
  </sheetData>
  <sheetProtection algorithmName="SHA-512" hashValue="8NdJzQnQ/C7fRi6VNcxEXuoDpUpR9wk7t6ANadPmBmKovoKf/hPk+AYOfzDKA6wZ/4sQvkKylQGSjJNkEhZcHg==" saltValue="4ePxN7kMwugKI05GMgBouA==" spinCount="100000" sheet="1" objects="1" scenarios="1" formatRows="0" selectLockedCells="1" selectUnlockedCells="1"/>
  <pageMargins left="0.59055118110236227" right="0.23622047244094491" top="0.74803149606299213" bottom="0.74803149606299213" header="0.31496062992125984" footer="0.31496062992125984"/>
  <pageSetup paperSize="9" scale="95" fitToHeight="0" orientation="portrait" r:id="rId1"/>
  <headerFooter scaleWithDoc="0">
    <oddHeader>&amp;L&amp;"-,Bold"&amp;9&amp;F - &amp;A&amp;R&amp;"-,Bold"&amp;9Utskrift: &amp;D &amp;T</oddHeader>
    <oddFooter>&amp;C&amp;"-,Bold"&amp;9-- &amp;P av &amp;N --</oddFooter>
  </headerFooter>
  <rowBreaks count="2" manualBreakCount="2">
    <brk id="5" max="16383" man="1"/>
    <brk id="7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68161E-2685-4B69-9BD7-C6D31BF0C31E}">
  <sheetPr>
    <tabColor theme="4" tint="-0.499984740745262"/>
    <pageSetUpPr fitToPage="1"/>
  </sheetPr>
  <dimension ref="A1:V25"/>
  <sheetViews>
    <sheetView showGridLines="0" workbookViewId="0">
      <pane ySplit="1" topLeftCell="A16" activePane="bottomLeft" state="frozen"/>
      <selection pane="bottomLeft" activeCell="I20" sqref="I20"/>
    </sheetView>
  </sheetViews>
  <sheetFormatPr baseColWidth="10" defaultColWidth="9.109375" defaultRowHeight="14.4" x14ac:dyDescent="0.3"/>
  <cols>
    <col min="1" max="2" width="1.6640625" customWidth="1"/>
    <col min="3" max="3" width="5.33203125" customWidth="1"/>
    <col min="5" max="5" width="30.6640625" customWidth="1"/>
    <col min="6" max="8" width="1.6640625" customWidth="1"/>
    <col min="9" max="9" width="16.44140625" customWidth="1"/>
    <col min="10" max="10" width="1.6640625" customWidth="1"/>
    <col min="11" max="11" width="7.109375" customWidth="1"/>
    <col min="12" max="12" width="21.109375" customWidth="1"/>
    <col min="13" max="13" width="1.6640625" customWidth="1"/>
    <col min="14" max="15" width="4.6640625" hidden="1" customWidth="1"/>
  </cols>
  <sheetData>
    <row r="1" spans="1:22" ht="31.2" x14ac:dyDescent="0.3">
      <c r="A1" s="90" t="s">
        <v>103</v>
      </c>
      <c r="B1" s="55" t="s">
        <v>95</v>
      </c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21"/>
      <c r="O1" s="21"/>
      <c r="P1" s="21"/>
      <c r="Q1" s="21"/>
      <c r="R1" s="21"/>
      <c r="S1" s="21"/>
      <c r="T1" s="21"/>
      <c r="U1" s="21"/>
      <c r="V1" s="21"/>
    </row>
    <row r="2" spans="1:22" ht="9" customHeight="1" x14ac:dyDescent="0.3">
      <c r="A2" s="1"/>
    </row>
    <row r="3" spans="1:22" ht="19.5" customHeight="1" x14ac:dyDescent="0.3">
      <c r="A3" s="1"/>
      <c r="B3" s="49"/>
      <c r="C3" s="131" t="s">
        <v>96</v>
      </c>
      <c r="D3" s="131"/>
      <c r="E3" s="131"/>
      <c r="F3" s="131"/>
      <c r="H3" s="49"/>
      <c r="I3" s="131" t="s">
        <v>97</v>
      </c>
      <c r="J3" s="131"/>
      <c r="K3" s="131"/>
      <c r="L3" s="131"/>
      <c r="M3" s="49"/>
    </row>
    <row r="4" spans="1:22" ht="15" customHeight="1" x14ac:dyDescent="0.3">
      <c r="A4" s="1"/>
      <c r="B4" s="5"/>
      <c r="C4" s="132" t="s">
        <v>5</v>
      </c>
      <c r="D4" s="132"/>
      <c r="E4" s="132"/>
      <c r="F4" s="5"/>
      <c r="H4" s="5"/>
      <c r="I4" s="132" t="s">
        <v>13</v>
      </c>
      <c r="J4" s="132"/>
      <c r="K4" s="132"/>
      <c r="L4" s="132"/>
      <c r="M4" s="5"/>
    </row>
    <row r="5" spans="1:22" ht="15" customHeight="1" x14ac:dyDescent="0.3">
      <c r="A5" s="1"/>
      <c r="B5" s="5"/>
      <c r="C5" s="133" t="str">
        <f>IF('1. Informasjon om kontrakt'!C5=""," ",'1. Informasjon om kontrakt'!C5)</f>
        <v xml:space="preserve"> </v>
      </c>
      <c r="D5" s="133"/>
      <c r="E5" s="133"/>
      <c r="F5" s="5"/>
      <c r="H5" s="5"/>
      <c r="I5" s="133" t="str">
        <f>IF('1. Informasjon om kontrakt'!G5=""," ",'1. Informasjon om kontrakt'!G5)</f>
        <v xml:space="preserve"> </v>
      </c>
      <c r="J5" s="133"/>
      <c r="K5" s="133"/>
      <c r="L5" s="133"/>
      <c r="M5" s="5"/>
    </row>
    <row r="6" spans="1:22" ht="15" customHeight="1" x14ac:dyDescent="0.3">
      <c r="A6" s="1"/>
      <c r="B6" s="5"/>
      <c r="C6" s="132" t="s">
        <v>0</v>
      </c>
      <c r="D6" s="132"/>
      <c r="E6" s="132"/>
      <c r="F6" s="5"/>
      <c r="H6" s="5"/>
      <c r="I6" s="132" t="s">
        <v>14</v>
      </c>
      <c r="J6" s="132"/>
      <c r="K6" s="132"/>
      <c r="L6" s="132"/>
      <c r="M6" s="5"/>
    </row>
    <row r="7" spans="1:22" ht="15" customHeight="1" x14ac:dyDescent="0.3">
      <c r="A7" s="1"/>
      <c r="B7" s="5"/>
      <c r="C7" s="133" t="str">
        <f>IF('1. Informasjon om kontrakt'!C7=""," ",'1. Informasjon om kontrakt'!C7)</f>
        <v xml:space="preserve"> </v>
      </c>
      <c r="D7" s="133"/>
      <c r="E7" s="133"/>
      <c r="F7" s="5"/>
      <c r="H7" s="5"/>
      <c r="I7" s="133" t="str">
        <f>IF('1. Informasjon om kontrakt'!G7=""," ",'1. Informasjon om kontrakt'!G7)</f>
        <v xml:space="preserve"> </v>
      </c>
      <c r="J7" s="133"/>
      <c r="K7" s="133"/>
      <c r="L7" s="133"/>
      <c r="M7" s="5"/>
    </row>
    <row r="8" spans="1:22" ht="9" customHeight="1" x14ac:dyDescent="0.3">
      <c r="A8" s="1"/>
      <c r="B8" s="5"/>
      <c r="C8" s="5"/>
      <c r="D8" s="5"/>
      <c r="E8" s="5"/>
      <c r="F8" s="5"/>
      <c r="H8" s="5"/>
      <c r="I8" s="5"/>
      <c r="J8" s="5"/>
      <c r="K8" s="5"/>
      <c r="L8" s="5"/>
      <c r="M8" s="5"/>
    </row>
    <row r="9" spans="1:22" ht="9" customHeight="1" x14ac:dyDescent="0.3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22" ht="18" x14ac:dyDescent="0.3">
      <c r="A10" s="1"/>
      <c r="B10" s="51"/>
      <c r="C10" s="50" t="s">
        <v>19</v>
      </c>
      <c r="D10" s="50"/>
      <c r="E10" s="51"/>
      <c r="F10" s="51"/>
      <c r="G10" s="1"/>
      <c r="H10" s="51"/>
      <c r="I10" s="50" t="s">
        <v>20</v>
      </c>
      <c r="J10" s="51"/>
      <c r="K10" s="1"/>
    </row>
    <row r="11" spans="1:22" s="21" customFormat="1" ht="20.25" customHeight="1" x14ac:dyDescent="0.3">
      <c r="B11" s="16"/>
      <c r="C11" s="126" t="s">
        <v>22</v>
      </c>
      <c r="D11" s="126"/>
      <c r="E11" s="85" t="str">
        <f>IF(ISBLANK('2. Risikovurdering'!E5),"",'2. Risikovurdering'!E5)</f>
        <v/>
      </c>
      <c r="F11" s="16"/>
      <c r="H11" s="16"/>
      <c r="I11" s="86" t="str">
        <f>'2. Risikovurdering'!I5</f>
        <v>Uferdig</v>
      </c>
      <c r="J11" s="16"/>
    </row>
    <row r="12" spans="1:22" ht="9" customHeight="1" x14ac:dyDescent="0.3"/>
    <row r="13" spans="1:22" ht="66" customHeight="1" x14ac:dyDescent="0.3">
      <c r="A13" s="1"/>
      <c r="B13" s="130" t="s">
        <v>188</v>
      </c>
      <c r="C13" s="130"/>
      <c r="D13" s="130"/>
      <c r="E13" s="130"/>
      <c r="F13" s="130"/>
      <c r="G13" s="130"/>
      <c r="H13" s="130"/>
      <c r="I13" s="130"/>
      <c r="J13" s="130"/>
      <c r="K13" s="130"/>
      <c r="L13" s="130"/>
    </row>
    <row r="14" spans="1:22" ht="9" customHeight="1" x14ac:dyDescent="0.3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</row>
    <row r="15" spans="1:22" ht="18" x14ac:dyDescent="0.3">
      <c r="A15" s="1"/>
      <c r="B15" s="48"/>
      <c r="C15" s="48" t="s">
        <v>52</v>
      </c>
      <c r="D15" s="48"/>
      <c r="E15" s="48"/>
      <c r="F15" s="48"/>
      <c r="G15" s="48"/>
      <c r="H15" s="48"/>
      <c r="I15" s="53" t="s">
        <v>53</v>
      </c>
      <c r="J15" s="51"/>
      <c r="K15" s="1"/>
      <c r="N15" s="28" t="s">
        <v>93</v>
      </c>
      <c r="O15" s="28" t="s">
        <v>94</v>
      </c>
    </row>
    <row r="16" spans="1:22" ht="21" customHeight="1" x14ac:dyDescent="0.3">
      <c r="B16" s="9"/>
      <c r="C16" s="9" t="s">
        <v>33</v>
      </c>
      <c r="D16" s="9" t="str">
        <f>'2. Risikovurdering'!D16</f>
        <v>Informasjon om leverandøren</v>
      </c>
      <c r="E16" s="9"/>
      <c r="F16" s="9"/>
      <c r="G16" s="9"/>
      <c r="H16" s="9"/>
      <c r="I16" s="19" t="str">
        <f>IF(RisikoscoreBeregnet_C1&gt;=RisikogrenseHøy_C1,Høy,IF(RisikoscoreBeregnet_C1&gt;=RisikogrenseMiddels_C1,Middels,Lav))</f>
        <v>Lav</v>
      </c>
      <c r="J16" s="11"/>
      <c r="N16" s="84">
        <f>IF(I16=Høy,2,IF(I16=Middels,1,0))</f>
        <v>0</v>
      </c>
      <c r="O16" s="84">
        <v>1</v>
      </c>
    </row>
    <row r="17" spans="2:15" ht="21" customHeight="1" x14ac:dyDescent="0.3">
      <c r="B17" s="12"/>
      <c r="C17" s="12" t="s">
        <v>34</v>
      </c>
      <c r="D17" s="9" t="str">
        <f>'2. Risikovurdering'!D29</f>
        <v>Erfaring og kjennskap til leverandøren</v>
      </c>
      <c r="E17" s="12"/>
      <c r="F17" s="12"/>
      <c r="G17" s="12"/>
      <c r="H17" s="12"/>
      <c r="I17" s="19" t="str">
        <f>IF(RisikoscoreBeregnet_C2&gt;=RisikogrenseHøy_C2,Høy,IF(RisikoscoreBeregnet_C2&gt;=RisikogrenseMiddels_C2,Middels,Lav))</f>
        <v>Lav</v>
      </c>
      <c r="J17" s="13"/>
      <c r="N17" s="84">
        <f>IF(I17=Høy,2,IF(I17=Middels,1,0))</f>
        <v>0</v>
      </c>
      <c r="O17" s="84">
        <v>1</v>
      </c>
    </row>
    <row r="18" spans="2:15" ht="21" customHeight="1" x14ac:dyDescent="0.3">
      <c r="B18" s="12"/>
      <c r="C18" s="12" t="s">
        <v>35</v>
      </c>
      <c r="D18" s="12" t="str">
        <f>'2. Risikovurdering'!D35</f>
        <v>Om kontrakten</v>
      </c>
      <c r="E18" s="12"/>
      <c r="F18" s="12"/>
      <c r="G18" s="12"/>
      <c r="H18" s="12"/>
      <c r="I18" s="19" t="str">
        <f>IF(RisikoscoreBeregnet_C3&gt;=RisikogrenseHøy_C3,Høy,IF(RisikoscoreBeregnet_C3&gt;=RisikogrenseMiddels_C3,Middels,Lav))</f>
        <v>Lav</v>
      </c>
      <c r="J18" s="13"/>
      <c r="N18" s="84">
        <f>IF(I18=Høy,2,IF(I18=Middels,1,0))</f>
        <v>0</v>
      </c>
      <c r="O18" s="84">
        <v>1</v>
      </c>
    </row>
    <row r="19" spans="2:15" ht="21" customHeight="1" x14ac:dyDescent="0.3">
      <c r="B19" s="12"/>
      <c r="C19" s="12" t="s">
        <v>36</v>
      </c>
      <c r="D19" s="12" t="str">
        <f>'2. Risikovurdering'!D45</f>
        <v>Lønns- og arbeidsvilkår</v>
      </c>
      <c r="E19" s="12"/>
      <c r="F19" s="12"/>
      <c r="G19" s="12"/>
      <c r="H19" s="12"/>
      <c r="I19" s="19" t="str">
        <f>IF(RisikoscoreBeregnet_C4&gt;=RisikogrenseHøy_C4,Høy,IF(RisikoscoreBeregnet_C4&gt;=RisikogrenseMiddels_C4,Middels,Lav))</f>
        <v>Lav</v>
      </c>
      <c r="J19" s="13"/>
      <c r="N19" s="84">
        <f>IF(I19=Høy,2,IF(I19=Middels,1,0))</f>
        <v>0</v>
      </c>
      <c r="O19" s="84">
        <v>1</v>
      </c>
    </row>
    <row r="20" spans="2:15" ht="21" customHeight="1" x14ac:dyDescent="0.3">
      <c r="B20" s="14"/>
      <c r="C20" s="14"/>
      <c r="D20" s="20" t="s">
        <v>223</v>
      </c>
      <c r="E20" s="14"/>
      <c r="F20" s="14"/>
      <c r="G20" s="14"/>
      <c r="H20" s="14"/>
      <c r="I20" s="19" t="str">
        <f>IF(COUNTIF(Risikoscores_Samlet,Høy)&gt;=2,Høy,IF(COUNTIF(Risikoscores_Samlet,Høy)&gt;=1,Middels,IF(COUNTIF(Risikoscores_Samlet,Middels)&gt;=2,Middels,Lav)))</f>
        <v>Lav</v>
      </c>
      <c r="J20" s="15"/>
    </row>
    <row r="21" spans="2:15" ht="9" customHeight="1" x14ac:dyDescent="0.3">
      <c r="B21" s="14"/>
      <c r="C21" s="14"/>
      <c r="D21" s="14"/>
      <c r="E21" s="14"/>
      <c r="F21" s="14"/>
      <c r="G21" s="14"/>
      <c r="H21" s="14"/>
      <c r="I21" s="14"/>
      <c r="J21" s="14"/>
    </row>
    <row r="22" spans="2:15" ht="9" customHeight="1" x14ac:dyDescent="0.3"/>
    <row r="23" spans="2:15" ht="18" x14ac:dyDescent="0.3">
      <c r="B23" s="48"/>
      <c r="C23" s="48" t="s">
        <v>54</v>
      </c>
      <c r="D23" s="48"/>
      <c r="E23" s="48"/>
      <c r="F23" s="48"/>
      <c r="G23" s="48"/>
      <c r="H23" s="48"/>
      <c r="I23" s="53"/>
      <c r="J23" s="51"/>
      <c r="K23" s="51"/>
      <c r="L23" s="51"/>
      <c r="M23" s="51"/>
    </row>
    <row r="24" spans="2:15" ht="261.75" customHeight="1" x14ac:dyDescent="0.3">
      <c r="B24" s="14"/>
      <c r="C24" s="127" t="str">
        <f>IF($I$20=Høy,Anbefaling_HøyRisiko,IF($I$20=Middels,Anbefaling_MiddelsRisiko,Anbefaling_LavRisiko))</f>
        <v>Risikovurderingen indikerer at det er lav risiko for brudd på kravene til lønns- og arbeidsvilkår. Vi anbefaler at det gjennomføres regelmessige risikovurderinger gjennom hele kontraktsperioden. Det skal lages en skriftlig rapport hvor risikovurderingen dokumenteres.</v>
      </c>
      <c r="D24" s="128"/>
      <c r="E24" s="128"/>
      <c r="F24" s="128"/>
      <c r="G24" s="128"/>
      <c r="H24" s="128"/>
      <c r="I24" s="128"/>
      <c r="J24" s="128"/>
      <c r="K24" s="128"/>
      <c r="L24" s="129"/>
      <c r="M24" s="15"/>
    </row>
    <row r="25" spans="2:15" ht="9" customHeight="1" x14ac:dyDescent="0.3"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</row>
  </sheetData>
  <sheetProtection algorithmName="SHA-512" hashValue="xQADjlcTOm0Lp7A0IdQfc6vA3zLdnRBI/KoP30UKFci2dcW/OWGuutmEjM7I2/+r7IJeUX8ynuT0Bnv4FkcM4w==" saltValue="hahBYMwkSRIOzaERvtuzBw==" spinCount="100000" sheet="1" objects="1" scenarios="1" formatRows="0" selectLockedCells="1" selectUnlockedCells="1"/>
  <protectedRanges>
    <protectedRange algorithmName="SHA-512" hashValue="ZYm7BqBogS3TvKS61e9ramrNJk6NmzDwtbzLl7RFrG1/uXsB3f6jxYotniBsfQX5I+VtgdBhQb+7nWXSVohZJw==" saltValue="rrpPUL4g13ckHPjTxllJzw==" spinCount="100000" sqref="I5 C5 C7 I7" name="EditRange_1RegistrerBasisinformasjon"/>
  </protectedRanges>
  <mergeCells count="13">
    <mergeCell ref="C11:D11"/>
    <mergeCell ref="C24:L24"/>
    <mergeCell ref="B13:L13"/>
    <mergeCell ref="I3:L3"/>
    <mergeCell ref="C4:E4"/>
    <mergeCell ref="C5:E5"/>
    <mergeCell ref="C6:E6"/>
    <mergeCell ref="C7:E7"/>
    <mergeCell ref="C3:F3"/>
    <mergeCell ref="I4:L4"/>
    <mergeCell ref="I5:L5"/>
    <mergeCell ref="I6:L6"/>
    <mergeCell ref="I7:L7"/>
  </mergeCells>
  <conditionalFormatting sqref="I16:I20">
    <cfRule type="cellIs" dxfId="13" priority="1" operator="equal">
      <formula>"Lav"</formula>
    </cfRule>
    <cfRule type="cellIs" dxfId="12" priority="2" operator="equal">
      <formula>"Middels"</formula>
    </cfRule>
    <cfRule type="cellIs" dxfId="11" priority="3" operator="equal">
      <formula>"Høy"</formula>
    </cfRule>
  </conditionalFormatting>
  <pageMargins left="0.59055118110236227" right="0.23622047244094491" top="0.74803149606299213" bottom="0.59055118110236227" header="0.19685039370078741" footer="0.19685039370078741"/>
  <pageSetup paperSize="9" scale="94" fitToHeight="0" orientation="portrait" r:id="rId1"/>
  <headerFooter scaleWithDoc="0">
    <oddHeader>&amp;L&amp;"-,Bold"&amp;9&amp;F&amp;R&amp;"-,Bold"&amp;9Utskrift: &amp;D - &amp;T</oddHeader>
    <oddFooter>&amp;C&amp;"-,Bold"&amp;9-- &amp;P av &amp;N --</oddFooter>
  </headerFooter>
  <ignoredErrors>
    <ignoredError sqref="C7 C5 I5 I7" unlocked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7531B2-58BB-4F70-8480-D6035DDA8EC5}">
  <sheetPr codeName="Sheet3">
    <tabColor theme="4" tint="0.59999389629810485"/>
    <pageSetUpPr fitToPage="1"/>
  </sheetPr>
  <dimension ref="A1:AE29"/>
  <sheetViews>
    <sheetView showGridLines="0" zoomScaleNormal="100" workbookViewId="0">
      <pane ySplit="1" topLeftCell="A17" activePane="bottomLeft" state="frozen"/>
      <selection pane="bottomLeft" activeCell="C11" sqref="C11"/>
    </sheetView>
  </sheetViews>
  <sheetFormatPr baseColWidth="10" defaultColWidth="9.109375" defaultRowHeight="14.4" x14ac:dyDescent="0.3"/>
  <cols>
    <col min="1" max="2" width="1.6640625" customWidth="1"/>
    <col min="3" max="3" width="52.6640625" customWidth="1"/>
    <col min="4" max="6" width="1.6640625" customWidth="1"/>
    <col min="7" max="7" width="54.5546875" customWidth="1"/>
    <col min="8" max="8" width="1.6640625" customWidth="1"/>
  </cols>
  <sheetData>
    <row r="1" spans="1:31" s="4" customFormat="1" ht="34.5" customHeight="1" x14ac:dyDescent="0.3">
      <c r="A1" s="55"/>
      <c r="B1" s="55" t="s">
        <v>104</v>
      </c>
      <c r="C1" s="55"/>
      <c r="D1" s="55"/>
      <c r="E1" s="55"/>
      <c r="F1" s="55"/>
      <c r="G1" s="55"/>
      <c r="H1" s="55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</row>
    <row r="2" spans="1:31" s="109" customFormat="1" ht="39" customHeight="1" x14ac:dyDescent="0.3">
      <c r="A2" s="21"/>
      <c r="B2" s="134" t="s">
        <v>99</v>
      </c>
      <c r="C2" s="134"/>
      <c r="D2" s="134"/>
      <c r="E2" s="134"/>
      <c r="F2" s="134"/>
      <c r="G2" s="134"/>
      <c r="H2" s="134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</row>
    <row r="3" spans="1:31" ht="21" customHeight="1" x14ac:dyDescent="0.3">
      <c r="B3" s="49"/>
      <c r="C3" s="50" t="s">
        <v>16</v>
      </c>
      <c r="D3" s="49"/>
      <c r="F3" s="49"/>
      <c r="G3" s="50" t="s">
        <v>17</v>
      </c>
      <c r="H3" s="49"/>
    </row>
    <row r="4" spans="1:31" ht="18" customHeight="1" x14ac:dyDescent="0.3">
      <c r="B4" s="5"/>
      <c r="C4" s="5" t="s">
        <v>5</v>
      </c>
      <c r="D4" s="5"/>
      <c r="F4" s="5"/>
      <c r="G4" s="5" t="s">
        <v>105</v>
      </c>
      <c r="H4" s="5"/>
    </row>
    <row r="5" spans="1:31" x14ac:dyDescent="0.3">
      <c r="B5" s="5"/>
      <c r="C5" s="34"/>
      <c r="D5" s="5"/>
      <c r="F5" s="5"/>
      <c r="G5" s="34"/>
      <c r="H5" s="5"/>
    </row>
    <row r="6" spans="1:31" ht="18" customHeight="1" x14ac:dyDescent="0.3">
      <c r="B6" s="5"/>
      <c r="C6" s="5" t="s">
        <v>0</v>
      </c>
      <c r="D6" s="5"/>
      <c r="F6" s="5"/>
      <c r="G6" s="5" t="s">
        <v>106</v>
      </c>
      <c r="H6" s="5"/>
    </row>
    <row r="7" spans="1:31" x14ac:dyDescent="0.3">
      <c r="B7" s="5"/>
      <c r="C7" s="34"/>
      <c r="D7" s="5"/>
      <c r="F7" s="5"/>
      <c r="G7" s="34"/>
      <c r="H7" s="5"/>
    </row>
    <row r="8" spans="1:31" ht="18" customHeight="1" x14ac:dyDescent="0.3">
      <c r="B8" s="5"/>
      <c r="C8" s="5" t="s">
        <v>1</v>
      </c>
      <c r="D8" s="5"/>
      <c r="F8" s="5"/>
      <c r="G8" s="5" t="s">
        <v>60</v>
      </c>
      <c r="H8" s="5"/>
    </row>
    <row r="9" spans="1:31" x14ac:dyDescent="0.3">
      <c r="B9" s="5"/>
      <c r="C9" s="33"/>
      <c r="D9" s="5"/>
      <c r="F9" s="5"/>
      <c r="G9" s="35"/>
      <c r="H9" s="5"/>
    </row>
    <row r="10" spans="1:31" ht="18" customHeight="1" x14ac:dyDescent="0.3">
      <c r="B10" s="5"/>
      <c r="C10" s="5" t="s">
        <v>2</v>
      </c>
      <c r="D10" s="5"/>
      <c r="F10" s="5"/>
      <c r="G10" s="5" t="s">
        <v>61</v>
      </c>
      <c r="H10" s="5"/>
    </row>
    <row r="11" spans="1:31" x14ac:dyDescent="0.3">
      <c r="B11" s="5"/>
      <c r="C11" s="33"/>
      <c r="D11" s="5"/>
      <c r="F11" s="5"/>
      <c r="G11" s="35"/>
      <c r="H11" s="5"/>
    </row>
    <row r="12" spans="1:31" ht="18" customHeight="1" x14ac:dyDescent="0.3">
      <c r="B12" s="5"/>
      <c r="C12" s="5" t="s">
        <v>3</v>
      </c>
      <c r="D12" s="5"/>
      <c r="F12" s="5"/>
      <c r="G12" s="94" t="s">
        <v>108</v>
      </c>
      <c r="H12" s="5"/>
    </row>
    <row r="13" spans="1:31" x14ac:dyDescent="0.3">
      <c r="B13" s="5"/>
      <c r="C13" s="33"/>
      <c r="D13" s="5"/>
      <c r="F13" s="5"/>
      <c r="G13" s="96" t="str">
        <f>IF(G9=0,StartdatoMangler,IF(G11=0,SluttdatoMangler,IF(G11&lt;G9,SluttdatoFørStartdato,IF(G11-G9&gt;Kontraktsperiode,ForLangKontraktsperiode,G11-G9))))</f>
        <v>Startdato mangler</v>
      </c>
      <c r="H13" s="5"/>
    </row>
    <row r="14" spans="1:31" ht="18" customHeight="1" x14ac:dyDescent="0.3">
      <c r="B14" s="5"/>
      <c r="C14" s="5" t="s">
        <v>4</v>
      </c>
      <c r="D14" s="5"/>
      <c r="F14" s="5"/>
      <c r="G14" s="5" t="s">
        <v>194</v>
      </c>
      <c r="H14" s="5"/>
    </row>
    <row r="15" spans="1:31" ht="91.5" customHeight="1" x14ac:dyDescent="0.3">
      <c r="B15" s="5"/>
      <c r="C15" s="34"/>
      <c r="D15" s="5"/>
      <c r="F15" s="5"/>
      <c r="G15" s="34"/>
      <c r="H15" s="5"/>
    </row>
    <row r="16" spans="1:31" ht="9" customHeight="1" x14ac:dyDescent="0.3">
      <c r="B16" s="5"/>
      <c r="C16" s="5"/>
      <c r="D16" s="5"/>
      <c r="F16" s="5"/>
      <c r="G16" s="5"/>
      <c r="H16" s="5"/>
    </row>
    <row r="17" spans="2:8" ht="9" customHeight="1" x14ac:dyDescent="0.3"/>
    <row r="18" spans="2:8" ht="21" customHeight="1" x14ac:dyDescent="0.3">
      <c r="B18" s="49"/>
      <c r="C18" s="131" t="s">
        <v>18</v>
      </c>
      <c r="D18" s="131"/>
      <c r="E18" s="131"/>
      <c r="F18" s="131"/>
      <c r="G18" s="131"/>
      <c r="H18" s="49"/>
    </row>
    <row r="19" spans="2:8" ht="18" customHeight="1" x14ac:dyDescent="0.3">
      <c r="B19" s="5"/>
      <c r="C19" s="138" t="s">
        <v>159</v>
      </c>
      <c r="D19" s="138"/>
      <c r="E19" s="138"/>
      <c r="F19" s="138"/>
      <c r="G19" s="138"/>
      <c r="H19" s="5"/>
    </row>
    <row r="20" spans="2:8" x14ac:dyDescent="0.3">
      <c r="B20" s="5"/>
      <c r="C20" s="139"/>
      <c r="D20" s="140"/>
      <c r="E20" s="140"/>
      <c r="F20" s="140"/>
      <c r="G20" s="141"/>
      <c r="H20" s="5"/>
    </row>
    <row r="21" spans="2:8" ht="18" customHeight="1" x14ac:dyDescent="0.3">
      <c r="B21" s="5"/>
      <c r="C21" s="138" t="s">
        <v>107</v>
      </c>
      <c r="D21" s="138"/>
      <c r="E21" s="138"/>
      <c r="F21" s="138"/>
      <c r="G21" s="138"/>
      <c r="H21" s="5"/>
    </row>
    <row r="22" spans="2:8" x14ac:dyDescent="0.3">
      <c r="B22" s="5"/>
      <c r="C22" s="139"/>
      <c r="D22" s="140"/>
      <c r="E22" s="140"/>
      <c r="F22" s="140"/>
      <c r="G22" s="141"/>
      <c r="H22" s="5"/>
    </row>
    <row r="23" spans="2:8" ht="18" customHeight="1" x14ac:dyDescent="0.3">
      <c r="B23" s="5"/>
      <c r="C23" s="138" t="s">
        <v>160</v>
      </c>
      <c r="D23" s="138"/>
      <c r="E23" s="138"/>
      <c r="F23" s="138"/>
      <c r="G23" s="138"/>
      <c r="H23" s="5"/>
    </row>
    <row r="24" spans="2:8" ht="45" customHeight="1" x14ac:dyDescent="0.3">
      <c r="B24" s="5"/>
      <c r="C24" s="142"/>
      <c r="D24" s="143"/>
      <c r="E24" s="143"/>
      <c r="F24" s="143"/>
      <c r="G24" s="144"/>
      <c r="H24" s="5"/>
    </row>
    <row r="25" spans="2:8" ht="18" customHeight="1" x14ac:dyDescent="0.3">
      <c r="B25" s="5"/>
      <c r="C25" s="138" t="s">
        <v>15</v>
      </c>
      <c r="D25" s="138"/>
      <c r="E25" s="138"/>
      <c r="F25" s="138"/>
      <c r="G25" s="138"/>
      <c r="H25" s="5"/>
    </row>
    <row r="26" spans="2:8" ht="45" customHeight="1" x14ac:dyDescent="0.3">
      <c r="B26" s="5"/>
      <c r="C26" s="135"/>
      <c r="D26" s="136"/>
      <c r="E26" s="136"/>
      <c r="F26" s="136"/>
      <c r="G26" s="137"/>
      <c r="H26" s="5"/>
    </row>
    <row r="27" spans="2:8" ht="18" customHeight="1" x14ac:dyDescent="0.3">
      <c r="B27" s="5"/>
      <c r="C27" s="138" t="s">
        <v>4</v>
      </c>
      <c r="D27" s="138"/>
      <c r="E27" s="138"/>
      <c r="F27" s="138"/>
      <c r="G27" s="138"/>
      <c r="H27" s="5"/>
    </row>
    <row r="28" spans="2:8" ht="45" customHeight="1" x14ac:dyDescent="0.3">
      <c r="B28" s="5"/>
      <c r="C28" s="135"/>
      <c r="D28" s="136"/>
      <c r="E28" s="136"/>
      <c r="F28" s="136"/>
      <c r="G28" s="137"/>
      <c r="H28" s="5"/>
    </row>
    <row r="29" spans="2:8" ht="9" customHeight="1" x14ac:dyDescent="0.3">
      <c r="B29" s="5"/>
      <c r="C29" s="138"/>
      <c r="D29" s="138"/>
      <c r="E29" s="138"/>
      <c r="F29" s="138"/>
      <c r="G29" s="138"/>
      <c r="H29" s="5"/>
    </row>
  </sheetData>
  <sheetProtection algorithmName="SHA-512" hashValue="oibJNjX+edpqxCJwkFzyVcAfxy7N+fnknGmqoMqEqQ69BxxWL3O+KR00u6C4qY2rky0zxAZowPO6DzaBZT46ww==" saltValue="8mB+AvcsYqVqVxIVKckfZg==" spinCount="100000" sheet="1" objects="1" scenarios="1" formatRows="0" selectLockedCells="1"/>
  <protectedRanges>
    <protectedRange algorithmName="SHA-512" hashValue="ZYm7BqBogS3TvKS61e9ramrNJk6NmzDwtbzLl7RFrG1/uXsB3f6jxYotniBsfQX5I+VtgdBhQb+7nWXSVohZJw==" saltValue="rrpPUL4g13ckHPjTxllJzw==" spinCount="100000" sqref="C28 C20 G5 G7 G9 G11 C22 G15 C15 C13 C11 C9 C7 C5 C24:G24 C26:G26" name="EditRange_1RegistrerBasisinformasjon"/>
  </protectedRanges>
  <mergeCells count="13">
    <mergeCell ref="B2:H2"/>
    <mergeCell ref="C26:G26"/>
    <mergeCell ref="C27:G27"/>
    <mergeCell ref="C28:G28"/>
    <mergeCell ref="C29:G29"/>
    <mergeCell ref="C18:G18"/>
    <mergeCell ref="C19:G19"/>
    <mergeCell ref="C20:G20"/>
    <mergeCell ref="C23:G23"/>
    <mergeCell ref="C24:G24"/>
    <mergeCell ref="C25:G25"/>
    <mergeCell ref="C21:G21"/>
    <mergeCell ref="C22:G22"/>
  </mergeCells>
  <conditionalFormatting sqref="G13">
    <cfRule type="cellIs" dxfId="10" priority="1" operator="greaterThan">
      <formula>1461</formula>
    </cfRule>
  </conditionalFormatting>
  <dataValidations count="3">
    <dataValidation type="date" allowBlank="1" showInputMessage="1" showErrorMessage="1" sqref="G9" xr:uid="{92E86FDB-2B99-4832-9B8B-9B6ABF25F739}">
      <formula1>40179</formula1>
      <formula2>73415</formula2>
    </dataValidation>
    <dataValidation type="date" allowBlank="1" showInputMessage="1" showErrorMessage="1" promptTitle="Må være senere enn startdatoen" prompt="Sluttdatoen må være etter startdatoen" sqref="G11" xr:uid="{78B45DFA-8CAA-4FDF-A665-09AD5E3AD4BE}">
      <formula1>G9</formula1>
      <formula2>73415</formula2>
    </dataValidation>
    <dataValidation allowBlank="1" showInputMessage="1" showErrorMessage="1" promptTitle="Kontraktens varighet (til info)" prompt="Presentert som en dato: Antall dager + Antall måneder + antall år" sqref="G13" xr:uid="{615B7F36-AA25-4F90-9713-A29136F60258}"/>
  </dataValidations>
  <pageMargins left="0.59055118110236227" right="0.23622047244094491" top="0.74803149606299213" bottom="0.59055118110236227" header="0.19685039370078741" footer="0.19685039370078741"/>
  <pageSetup paperSize="9" scale="81" fitToHeight="0" orientation="portrait" r:id="rId1"/>
  <headerFooter scaleWithDoc="0">
    <oddHeader>&amp;L&amp;"-,Bold"&amp;9&amp;F&amp;R&amp;"-,Bold"&amp;9Utskrift: &amp;D - &amp;T</oddHeader>
    <oddFooter>&amp;C&amp;"-,Bold"&amp;9-- &amp;P av &amp;N --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8C8D47B8-C849-45C6-9387-88EA4FEC1754}">
          <x14:formula1>
            <xm:f>Kodeverk!$A$3:$A$4</xm:f>
          </x14:formula1>
          <xm:sqref>C9 C20 C22</xm:sqref>
        </x14:dataValidation>
        <x14:dataValidation type="list" allowBlank="1" showInputMessage="1" showErrorMessage="1" xr:uid="{ED1BB9EE-DF95-4508-8A1C-2763278CEFB0}">
          <x14:formula1>
            <xm:f>Kodeverk!$C$3:$C$13</xm:f>
          </x14:formula1>
          <xm:sqref>C11</xm:sqref>
        </x14:dataValidation>
        <x14:dataValidation type="list" allowBlank="1" showInputMessage="1" showErrorMessage="1" xr:uid="{493FCFE5-70E3-4648-8256-FFB9F210F678}">
          <x14:formula1>
            <xm:f>Kodeverk!$B$3:$B$5</xm:f>
          </x14:formula1>
          <xm:sqref>C13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4E12A9-BCAF-47B8-90FF-BFF40FABB10F}">
  <sheetPr codeName="Sheet1">
    <tabColor theme="4" tint="-0.249977111117893"/>
    <pageSetUpPr fitToPage="1"/>
  </sheetPr>
  <dimension ref="A1:AL54"/>
  <sheetViews>
    <sheetView showGridLines="0" zoomScaleNormal="100" workbookViewId="0">
      <pane ySplit="1" topLeftCell="A48" activePane="bottomLeft" state="frozen"/>
      <selection activeCell="B1" sqref="B1"/>
      <selection pane="bottomLeft" activeCell="D46" sqref="D46:J46"/>
    </sheetView>
  </sheetViews>
  <sheetFormatPr baseColWidth="10" defaultColWidth="9.109375" defaultRowHeight="14.4" x14ac:dyDescent="0.3"/>
  <cols>
    <col min="1" max="2" width="1.6640625" customWidth="1"/>
    <col min="3" max="3" width="5.6640625" customWidth="1"/>
    <col min="4" max="4" width="15.6640625" customWidth="1"/>
    <col min="5" max="5" width="12.6640625" customWidth="1"/>
    <col min="6" max="6" width="4.33203125" customWidth="1"/>
    <col min="7" max="7" width="2.6640625" customWidth="1"/>
    <col min="8" max="8" width="1.6640625" customWidth="1"/>
    <col min="9" max="9" width="4.44140625" customWidth="1"/>
    <col min="10" max="10" width="3.109375" customWidth="1"/>
    <col min="11" max="11" width="9.33203125" customWidth="1"/>
    <col min="12" max="12" width="9.33203125" hidden="1" customWidth="1"/>
    <col min="13" max="13" width="1.6640625" customWidth="1"/>
    <col min="14" max="14" width="35.6640625" customWidth="1"/>
    <col min="15" max="15" width="58" customWidth="1"/>
    <col min="16" max="16" width="1.6640625" customWidth="1"/>
    <col min="17" max="17" width="44.88671875" style="31" hidden="1" customWidth="1"/>
    <col min="18" max="19" width="4.6640625" style="83" hidden="1" customWidth="1"/>
    <col min="20" max="20" width="0" hidden="1" customWidth="1"/>
    <col min="21" max="21" width="10.6640625" hidden="1" customWidth="1"/>
    <col min="22" max="22" width="0" hidden="1" customWidth="1"/>
  </cols>
  <sheetData>
    <row r="1" spans="1:38" s="4" customFormat="1" ht="34.5" customHeight="1" x14ac:dyDescent="0.3">
      <c r="A1" s="90" t="s">
        <v>100</v>
      </c>
      <c r="B1" s="55" t="s">
        <v>184</v>
      </c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31"/>
      <c r="R1" s="80"/>
      <c r="S1" s="80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  <c r="AK1" s="21"/>
      <c r="AL1" s="21"/>
    </row>
    <row r="2" spans="1:38" ht="45" customHeight="1" x14ac:dyDescent="0.3">
      <c r="A2" s="1"/>
      <c r="B2" s="130" t="s">
        <v>161</v>
      </c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R2" s="81"/>
      <c r="S2" s="81"/>
      <c r="T2" s="8"/>
    </row>
    <row r="3" spans="1:38" ht="9.75" customHeight="1" x14ac:dyDescent="0.3">
      <c r="A3" s="1"/>
      <c r="B3" s="1"/>
      <c r="C3" s="1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32"/>
      <c r="R3" s="82"/>
      <c r="S3" s="82"/>
      <c r="T3" s="7"/>
      <c r="U3" s="7"/>
    </row>
    <row r="4" spans="1:38" ht="21" customHeight="1" x14ac:dyDescent="0.3">
      <c r="A4" s="1"/>
      <c r="B4" s="51"/>
      <c r="C4" s="50" t="s">
        <v>19</v>
      </c>
      <c r="D4" s="50"/>
      <c r="E4" s="51"/>
      <c r="F4" s="51"/>
      <c r="G4" s="1"/>
      <c r="H4" s="51"/>
      <c r="I4" s="50" t="s">
        <v>20</v>
      </c>
      <c r="J4" s="50"/>
      <c r="K4" s="50"/>
      <c r="L4" s="50"/>
      <c r="M4" s="51"/>
      <c r="N4" s="1"/>
      <c r="P4" s="1"/>
      <c r="R4" s="76"/>
    </row>
    <row r="5" spans="1:38" x14ac:dyDescent="0.3">
      <c r="A5" s="1"/>
      <c r="B5" s="6"/>
      <c r="C5" s="149" t="s">
        <v>22</v>
      </c>
      <c r="D5" s="150"/>
      <c r="E5" s="37"/>
      <c r="F5" s="6"/>
      <c r="G5" s="1"/>
      <c r="H5" s="6"/>
      <c r="I5" s="151" t="str">
        <f>IF(SUM(I9:I12)=SUM(K9:K12),Fullført,Uferdig)</f>
        <v>Uferdig</v>
      </c>
      <c r="J5" s="151"/>
      <c r="K5" s="151"/>
      <c r="L5" s="26"/>
      <c r="M5" s="6"/>
      <c r="N5" s="1"/>
      <c r="O5" s="1"/>
      <c r="P5" s="1"/>
      <c r="R5" s="76"/>
      <c r="S5" s="76"/>
    </row>
    <row r="6" spans="1:38" ht="6" customHeight="1" x14ac:dyDescent="0.3">
      <c r="A6" s="1"/>
      <c r="B6" s="6"/>
      <c r="C6" s="6"/>
      <c r="D6" s="6"/>
      <c r="E6" s="6"/>
      <c r="F6" s="6"/>
      <c r="G6" s="1"/>
      <c r="H6" s="6"/>
      <c r="I6" s="6"/>
      <c r="J6" s="6"/>
      <c r="K6" s="6"/>
      <c r="L6" s="6"/>
      <c r="M6" s="6"/>
      <c r="N6" s="1"/>
      <c r="O6" s="1"/>
      <c r="P6" s="1"/>
      <c r="R6" s="76"/>
      <c r="S6" s="76"/>
    </row>
    <row r="7" spans="1:38" ht="9" customHeight="1" x14ac:dyDescent="0.3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R7" s="76"/>
      <c r="S7" s="76"/>
      <c r="T7" s="1"/>
    </row>
    <row r="8" spans="1:38" ht="21" customHeight="1" x14ac:dyDescent="0.3">
      <c r="A8" s="1"/>
      <c r="B8" s="48"/>
      <c r="C8" s="48" t="s">
        <v>21</v>
      </c>
      <c r="D8" s="48"/>
      <c r="E8" s="48"/>
      <c r="F8" s="48"/>
      <c r="G8" s="48"/>
      <c r="H8" s="48"/>
      <c r="I8" s="48"/>
      <c r="J8" s="48"/>
      <c r="K8" s="48"/>
      <c r="L8" s="48"/>
      <c r="M8" s="51"/>
      <c r="N8" s="63" t="s">
        <v>74</v>
      </c>
      <c r="O8" s="48" t="s">
        <v>75</v>
      </c>
      <c r="P8" s="51"/>
      <c r="R8" s="76"/>
    </row>
    <row r="9" spans="1:38" ht="21" customHeight="1" x14ac:dyDescent="0.3">
      <c r="B9" s="9"/>
      <c r="C9" s="9" t="s">
        <v>33</v>
      </c>
      <c r="D9" s="9" t="s">
        <v>130</v>
      </c>
      <c r="E9" s="9"/>
      <c r="F9" s="9"/>
      <c r="G9" s="9"/>
      <c r="H9" s="9"/>
      <c r="I9" s="70">
        <f>COUNTA($K$17:$K$26)</f>
        <v>0</v>
      </c>
      <c r="J9" s="71" t="s">
        <v>26</v>
      </c>
      <c r="K9" s="72">
        <f>COUNTA($D$17:$J$26)</f>
        <v>10</v>
      </c>
      <c r="L9" s="10"/>
      <c r="M9" s="57"/>
      <c r="N9" s="64" t="s">
        <v>76</v>
      </c>
      <c r="O9" s="65" t="s">
        <v>78</v>
      </c>
      <c r="P9" s="64"/>
    </row>
    <row r="10" spans="1:38" ht="21" customHeight="1" x14ac:dyDescent="0.3">
      <c r="B10" s="12"/>
      <c r="C10" s="12" t="s">
        <v>34</v>
      </c>
      <c r="D10" s="12" t="s">
        <v>23</v>
      </c>
      <c r="E10" s="12"/>
      <c r="F10" s="12"/>
      <c r="G10" s="12"/>
      <c r="H10" s="12"/>
      <c r="I10" s="70">
        <f>COUNTA($K$30:$K$32)</f>
        <v>0</v>
      </c>
      <c r="J10" s="73" t="s">
        <v>26</v>
      </c>
      <c r="K10" s="72">
        <f>COUNTA($D$30:$J$32)</f>
        <v>3</v>
      </c>
      <c r="L10" s="10"/>
      <c r="M10" s="58"/>
      <c r="N10" s="66" t="s">
        <v>162</v>
      </c>
      <c r="O10" s="67" t="s">
        <v>77</v>
      </c>
      <c r="P10" s="66"/>
    </row>
    <row r="11" spans="1:38" ht="21" customHeight="1" x14ac:dyDescent="0.3">
      <c r="B11" s="12"/>
      <c r="C11" s="12" t="s">
        <v>35</v>
      </c>
      <c r="D11" s="12" t="s">
        <v>131</v>
      </c>
      <c r="E11" s="12"/>
      <c r="F11" s="12"/>
      <c r="G11" s="12"/>
      <c r="H11" s="12"/>
      <c r="I11" s="70">
        <f>COUNTA($K$36:$K$42)</f>
        <v>0</v>
      </c>
      <c r="J11" s="73" t="s">
        <v>26</v>
      </c>
      <c r="K11" s="72">
        <f>COUNTA($D$36:$J$42)</f>
        <v>7</v>
      </c>
      <c r="L11" s="10"/>
      <c r="M11" s="58"/>
      <c r="N11" s="66" t="s">
        <v>125</v>
      </c>
      <c r="O11" s="67" t="s">
        <v>79</v>
      </c>
      <c r="P11" s="66"/>
    </row>
    <row r="12" spans="1:38" ht="21" customHeight="1" x14ac:dyDescent="0.3">
      <c r="B12" s="12"/>
      <c r="C12" s="12" t="s">
        <v>36</v>
      </c>
      <c r="D12" s="12" t="s">
        <v>25</v>
      </c>
      <c r="E12" s="12"/>
      <c r="F12" s="12"/>
      <c r="G12" s="12"/>
      <c r="H12" s="12"/>
      <c r="I12" s="70">
        <f>COUNTA($K$46:$K$52)</f>
        <v>0</v>
      </c>
      <c r="J12" s="73" t="s">
        <v>26</v>
      </c>
      <c r="K12" s="72">
        <f>COUNTA($D$46:$J$52)</f>
        <v>7</v>
      </c>
      <c r="L12" s="10"/>
      <c r="M12" s="58"/>
      <c r="N12" s="66" t="s">
        <v>80</v>
      </c>
      <c r="O12" s="67" t="s">
        <v>81</v>
      </c>
      <c r="P12" s="66"/>
    </row>
    <row r="13" spans="1:38" ht="24.75" customHeight="1" x14ac:dyDescent="0.3">
      <c r="B13" s="104"/>
      <c r="C13" s="104"/>
      <c r="D13" s="104"/>
      <c r="E13" s="104"/>
      <c r="F13" s="104"/>
      <c r="G13" s="104"/>
      <c r="H13" s="104"/>
      <c r="I13" s="105"/>
      <c r="J13" s="106"/>
      <c r="K13" s="107"/>
      <c r="L13" s="25"/>
      <c r="M13" s="58"/>
      <c r="N13" s="68" t="s">
        <v>82</v>
      </c>
      <c r="O13" s="69" t="s">
        <v>83</v>
      </c>
      <c r="P13" s="68"/>
    </row>
    <row r="14" spans="1:38" ht="24.75" customHeight="1" x14ac:dyDescent="0.3">
      <c r="B14" s="21"/>
      <c r="C14" s="21"/>
      <c r="D14" s="21"/>
      <c r="E14" s="21"/>
      <c r="F14" s="21"/>
      <c r="G14" s="21"/>
      <c r="H14" s="21"/>
      <c r="I14" s="111"/>
      <c r="J14" s="112"/>
      <c r="K14" s="113"/>
      <c r="L14" s="114"/>
      <c r="M14" s="115"/>
      <c r="N14" s="68" t="s">
        <v>206</v>
      </c>
      <c r="O14" s="117" t="s">
        <v>205</v>
      </c>
      <c r="P14" s="116"/>
    </row>
    <row r="15" spans="1:38" ht="9" customHeight="1" x14ac:dyDescent="0.3">
      <c r="T15" s="125" t="s">
        <v>93</v>
      </c>
      <c r="U15" s="125" t="s">
        <v>221</v>
      </c>
      <c r="V15" s="125" t="s">
        <v>53</v>
      </c>
    </row>
    <row r="16" spans="1:38" ht="21" customHeight="1" x14ac:dyDescent="0.3">
      <c r="B16" s="52"/>
      <c r="C16" s="52" t="s">
        <v>33</v>
      </c>
      <c r="D16" s="52" t="s">
        <v>130</v>
      </c>
      <c r="E16" s="52"/>
      <c r="F16" s="52"/>
      <c r="G16" s="52"/>
      <c r="H16" s="52"/>
      <c r="I16" s="52"/>
      <c r="J16" s="52"/>
      <c r="K16" s="52"/>
      <c r="L16" s="52"/>
      <c r="M16" s="52"/>
      <c r="N16" s="52" t="s">
        <v>73</v>
      </c>
      <c r="O16" s="52" t="s">
        <v>59</v>
      </c>
      <c r="P16" s="52"/>
      <c r="R16" s="122" t="s">
        <v>93</v>
      </c>
      <c r="S16" s="122" t="s">
        <v>94</v>
      </c>
      <c r="T16" s="84">
        <f>SUMPRODUCT(Risikosvar_C1,Risikovekter_C1)</f>
        <v>0</v>
      </c>
      <c r="U16" s="84">
        <f>COUNTA($D$17:$J$26)-COUNTIF(Risikoscores_C1,"Ikke relevant")</f>
        <v>10</v>
      </c>
      <c r="V16" s="84">
        <f>ROUND(T16/U16,1)*10</f>
        <v>0</v>
      </c>
    </row>
    <row r="17" spans="2:22" ht="36" customHeight="1" x14ac:dyDescent="0.3">
      <c r="B17" s="9"/>
      <c r="C17" s="9" t="s">
        <v>27</v>
      </c>
      <c r="D17" s="147" t="s">
        <v>132</v>
      </c>
      <c r="E17" s="147"/>
      <c r="F17" s="147"/>
      <c r="G17" s="147"/>
      <c r="H17" s="147"/>
      <c r="I17" s="147"/>
      <c r="J17" s="148"/>
      <c r="K17" s="44"/>
      <c r="L17" s="59"/>
      <c r="M17" s="79"/>
      <c r="N17" s="30" t="str">
        <f>IF(R17=1,Q17,"")</f>
        <v/>
      </c>
      <c r="O17" s="41"/>
      <c r="P17" s="16"/>
      <c r="Q17" s="121" t="s">
        <v>222</v>
      </c>
      <c r="R17" s="123">
        <f>IF(K17="Ja",1,0)</f>
        <v>0</v>
      </c>
      <c r="S17" s="123">
        <v>3</v>
      </c>
    </row>
    <row r="18" spans="2:22" ht="63.75" customHeight="1" x14ac:dyDescent="0.3">
      <c r="B18" s="12"/>
      <c r="C18" s="12" t="s">
        <v>28</v>
      </c>
      <c r="D18" s="145" t="s">
        <v>163</v>
      </c>
      <c r="E18" s="145"/>
      <c r="F18" s="145"/>
      <c r="G18" s="145"/>
      <c r="H18" s="145"/>
      <c r="I18" s="145"/>
      <c r="J18" s="146"/>
      <c r="K18" s="42"/>
      <c r="L18" s="60"/>
      <c r="M18" s="12"/>
      <c r="N18" s="30" t="str">
        <f t="shared" ref="N18:N26" si="0">IF(R18=1,Q18,"")</f>
        <v/>
      </c>
      <c r="O18" s="39"/>
      <c r="P18" s="16"/>
      <c r="Q18" s="121" t="s">
        <v>222</v>
      </c>
      <c r="R18" s="123">
        <f>IF(K18="Ja",1,0)</f>
        <v>0</v>
      </c>
      <c r="S18" s="123">
        <v>2</v>
      </c>
    </row>
    <row r="19" spans="2:22" ht="36" customHeight="1" x14ac:dyDescent="0.3">
      <c r="B19" s="12"/>
      <c r="C19" s="12" t="s">
        <v>29</v>
      </c>
      <c r="D19" s="145" t="s">
        <v>133</v>
      </c>
      <c r="E19" s="145"/>
      <c r="F19" s="145"/>
      <c r="G19" s="145"/>
      <c r="H19" s="145"/>
      <c r="I19" s="145"/>
      <c r="J19" s="146"/>
      <c r="K19" s="42"/>
      <c r="L19" s="60"/>
      <c r="M19" s="12"/>
      <c r="N19" s="30" t="str">
        <f t="shared" si="0"/>
        <v/>
      </c>
      <c r="O19" s="38"/>
      <c r="P19" s="16"/>
      <c r="Q19" s="121" t="s">
        <v>222</v>
      </c>
      <c r="R19" s="123">
        <f>IF(K19="Nei",1,0)</f>
        <v>0</v>
      </c>
      <c r="S19" s="123">
        <v>2</v>
      </c>
    </row>
    <row r="20" spans="2:22" ht="36" customHeight="1" x14ac:dyDescent="0.3">
      <c r="B20" s="12"/>
      <c r="C20" s="12" t="s">
        <v>30</v>
      </c>
      <c r="D20" s="145" t="s">
        <v>134</v>
      </c>
      <c r="E20" s="145"/>
      <c r="F20" s="145"/>
      <c r="G20" s="145"/>
      <c r="H20" s="145"/>
      <c r="I20" s="145"/>
      <c r="J20" s="146"/>
      <c r="K20" s="42"/>
      <c r="L20" s="60"/>
      <c r="M20" s="12"/>
      <c r="N20" s="30" t="str">
        <f t="shared" si="0"/>
        <v/>
      </c>
      <c r="O20" s="39"/>
      <c r="P20" s="16"/>
      <c r="Q20" s="121" t="s">
        <v>222</v>
      </c>
      <c r="R20" s="123">
        <f>IF(K20="Nei",1,0)</f>
        <v>0</v>
      </c>
      <c r="S20" s="123">
        <v>2</v>
      </c>
    </row>
    <row r="21" spans="2:22" ht="63" customHeight="1" x14ac:dyDescent="0.3">
      <c r="B21" s="12"/>
      <c r="C21" s="12" t="s">
        <v>31</v>
      </c>
      <c r="D21" s="145" t="s">
        <v>189</v>
      </c>
      <c r="E21" s="145"/>
      <c r="F21" s="145"/>
      <c r="G21" s="145"/>
      <c r="H21" s="145"/>
      <c r="I21" s="145"/>
      <c r="J21" s="146"/>
      <c r="K21" s="43"/>
      <c r="L21" s="61"/>
      <c r="M21" s="12"/>
      <c r="N21" s="30" t="str">
        <f t="shared" si="0"/>
        <v/>
      </c>
      <c r="O21" s="39"/>
      <c r="P21" s="16"/>
      <c r="Q21" s="121" t="s">
        <v>222</v>
      </c>
      <c r="R21" s="123">
        <f>IF(K21="Nei",1,0)</f>
        <v>0</v>
      </c>
      <c r="S21" s="123">
        <v>3</v>
      </c>
    </row>
    <row r="22" spans="2:22" ht="72" customHeight="1" x14ac:dyDescent="0.3">
      <c r="B22" s="12"/>
      <c r="C22" s="12" t="s">
        <v>32</v>
      </c>
      <c r="D22" s="145" t="s">
        <v>190</v>
      </c>
      <c r="E22" s="145"/>
      <c r="F22" s="145"/>
      <c r="G22" s="145"/>
      <c r="H22" s="145"/>
      <c r="I22" s="145"/>
      <c r="J22" s="146"/>
      <c r="K22" s="43"/>
      <c r="L22" s="61"/>
      <c r="M22" s="12"/>
      <c r="N22" s="30" t="str">
        <f>IF(R22=1,Q22,"")</f>
        <v/>
      </c>
      <c r="O22" s="39"/>
      <c r="P22" s="16"/>
      <c r="Q22" s="121" t="s">
        <v>222</v>
      </c>
      <c r="R22" s="123">
        <f>IF(K22="Nei",1,0)</f>
        <v>0</v>
      </c>
      <c r="S22" s="123">
        <v>3</v>
      </c>
    </row>
    <row r="23" spans="2:22" ht="90" customHeight="1" x14ac:dyDescent="0.3">
      <c r="B23" s="12"/>
      <c r="C23" s="12" t="s">
        <v>135</v>
      </c>
      <c r="D23" s="145" t="s">
        <v>191</v>
      </c>
      <c r="E23" s="145"/>
      <c r="F23" s="145"/>
      <c r="G23" s="145"/>
      <c r="H23" s="145"/>
      <c r="I23" s="145"/>
      <c r="J23" s="146"/>
      <c r="K23" s="43"/>
      <c r="L23" s="61"/>
      <c r="M23" s="12"/>
      <c r="N23" s="30" t="str">
        <f>IF(R23=1,Q23,"")</f>
        <v/>
      </c>
      <c r="O23" s="39"/>
      <c r="P23" s="16"/>
      <c r="Q23" s="121" t="s">
        <v>222</v>
      </c>
      <c r="R23" s="123">
        <f>IF(K23="Nei",1,0)</f>
        <v>0</v>
      </c>
      <c r="S23" s="123">
        <v>3</v>
      </c>
    </row>
    <row r="24" spans="2:22" ht="54" customHeight="1" x14ac:dyDescent="0.3">
      <c r="B24" s="12"/>
      <c r="C24" s="12" t="s">
        <v>136</v>
      </c>
      <c r="D24" s="145" t="s">
        <v>141</v>
      </c>
      <c r="E24" s="145"/>
      <c r="F24" s="145"/>
      <c r="G24" s="145"/>
      <c r="H24" s="145"/>
      <c r="I24" s="145"/>
      <c r="J24" s="146"/>
      <c r="K24" s="43"/>
      <c r="L24" s="61"/>
      <c r="M24" s="12"/>
      <c r="N24" s="30" t="str">
        <f t="shared" si="0"/>
        <v/>
      </c>
      <c r="O24" s="39"/>
      <c r="P24" s="16"/>
      <c r="Q24" s="110" t="s">
        <v>196</v>
      </c>
      <c r="R24" s="123">
        <f>IF(K24="Ja",1,0)</f>
        <v>0</v>
      </c>
      <c r="S24" s="123">
        <v>3</v>
      </c>
    </row>
    <row r="25" spans="2:22" ht="42" customHeight="1" x14ac:dyDescent="0.3">
      <c r="B25" s="12"/>
      <c r="C25" s="12" t="s">
        <v>137</v>
      </c>
      <c r="D25" s="145" t="s">
        <v>140</v>
      </c>
      <c r="E25" s="145"/>
      <c r="F25" s="145"/>
      <c r="G25" s="145"/>
      <c r="H25" s="145"/>
      <c r="I25" s="145"/>
      <c r="J25" s="146"/>
      <c r="K25" s="43"/>
      <c r="L25" s="61"/>
      <c r="M25" s="12"/>
      <c r="N25" s="30" t="str">
        <f t="shared" si="0"/>
        <v/>
      </c>
      <c r="O25" s="39"/>
      <c r="P25" s="16"/>
      <c r="Q25" s="110" t="s">
        <v>197</v>
      </c>
      <c r="R25" s="123">
        <f>IF(K25="Nei",1,0)</f>
        <v>0</v>
      </c>
      <c r="S25" s="123">
        <v>2</v>
      </c>
    </row>
    <row r="26" spans="2:22" ht="36" customHeight="1" x14ac:dyDescent="0.3">
      <c r="B26" s="12"/>
      <c r="C26" s="12" t="s">
        <v>138</v>
      </c>
      <c r="D26" s="145" t="s">
        <v>139</v>
      </c>
      <c r="E26" s="145"/>
      <c r="F26" s="145"/>
      <c r="G26" s="145"/>
      <c r="H26" s="145"/>
      <c r="I26" s="145"/>
      <c r="J26" s="146"/>
      <c r="K26" s="43"/>
      <c r="L26" s="61"/>
      <c r="M26" s="12"/>
      <c r="N26" s="30" t="str">
        <f t="shared" si="0"/>
        <v/>
      </c>
      <c r="O26" s="39"/>
      <c r="P26" s="16"/>
      <c r="Q26" s="121" t="s">
        <v>222</v>
      </c>
      <c r="R26" s="123">
        <f>IF(K26="Ja",1,0)</f>
        <v>0</v>
      </c>
      <c r="S26" s="123">
        <v>1</v>
      </c>
    </row>
    <row r="27" spans="2:22" ht="9" customHeight="1" x14ac:dyDescent="0.3">
      <c r="B27" s="16"/>
      <c r="C27" s="6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6"/>
    </row>
    <row r="28" spans="2:22" ht="9" customHeight="1" x14ac:dyDescent="0.3">
      <c r="T28" s="125" t="s">
        <v>93</v>
      </c>
      <c r="U28" s="125" t="s">
        <v>221</v>
      </c>
      <c r="V28" s="125" t="s">
        <v>53</v>
      </c>
    </row>
    <row r="29" spans="2:22" ht="21" customHeight="1" x14ac:dyDescent="0.3">
      <c r="B29" s="52"/>
      <c r="C29" s="52" t="s">
        <v>34</v>
      </c>
      <c r="D29" s="52" t="s">
        <v>23</v>
      </c>
      <c r="E29" s="52"/>
      <c r="F29" s="52"/>
      <c r="G29" s="52"/>
      <c r="H29" s="52"/>
      <c r="I29" s="52"/>
      <c r="J29" s="52"/>
      <c r="K29" s="52"/>
      <c r="L29" s="52"/>
      <c r="M29" s="52"/>
      <c r="N29" s="52" t="str">
        <f>$N$16</f>
        <v>Anbefaling</v>
      </c>
      <c r="O29" s="52" t="str">
        <f>$O$16</f>
        <v>Kommentarer og evt avbøtende tiltak:</v>
      </c>
      <c r="P29" s="52"/>
      <c r="T29" s="84">
        <f>SUMPRODUCT(Risikosvar_C2,Risikovekter_C2)</f>
        <v>0</v>
      </c>
      <c r="U29" s="84">
        <f>COUNTA($D$30:$J$32)-COUNTIF(Risikoscores_C2,"Ikke relevant")</f>
        <v>3</v>
      </c>
      <c r="V29" s="84">
        <f>ROUND(T29/U29,1)*10</f>
        <v>0</v>
      </c>
    </row>
    <row r="30" spans="2:22" ht="81" customHeight="1" x14ac:dyDescent="0.3">
      <c r="B30" s="9"/>
      <c r="C30" s="9" t="s">
        <v>37</v>
      </c>
      <c r="D30" s="147" t="s">
        <v>143</v>
      </c>
      <c r="E30" s="147"/>
      <c r="F30" s="147"/>
      <c r="G30" s="147"/>
      <c r="H30" s="147"/>
      <c r="I30" s="147"/>
      <c r="J30" s="148"/>
      <c r="K30" s="44"/>
      <c r="L30" s="59"/>
      <c r="M30" s="79"/>
      <c r="N30" s="30" t="str">
        <f>IF(R30=1,Q30,"")</f>
        <v/>
      </c>
      <c r="O30" s="38"/>
      <c r="P30" s="16"/>
      <c r="Q30" s="121" t="s">
        <v>222</v>
      </c>
      <c r="R30" s="123">
        <f>IF(K30="Ja",1,0)</f>
        <v>0</v>
      </c>
      <c r="S30" s="123">
        <v>2</v>
      </c>
    </row>
    <row r="31" spans="2:22" ht="72" customHeight="1" x14ac:dyDescent="0.3">
      <c r="B31" s="12"/>
      <c r="C31" s="12" t="s">
        <v>38</v>
      </c>
      <c r="D31" s="145" t="s">
        <v>144</v>
      </c>
      <c r="E31" s="145"/>
      <c r="F31" s="145"/>
      <c r="G31" s="145"/>
      <c r="H31" s="145"/>
      <c r="I31" s="145"/>
      <c r="J31" s="146"/>
      <c r="K31" s="42"/>
      <c r="L31" s="60"/>
      <c r="M31" s="12"/>
      <c r="N31" s="30" t="str">
        <f>IF(R31=1,Q31,"")</f>
        <v/>
      </c>
      <c r="O31" s="39"/>
      <c r="P31" s="16"/>
      <c r="Q31" s="121" t="s">
        <v>222</v>
      </c>
      <c r="R31" s="123">
        <f>IF(K31="Ja",1,0)</f>
        <v>0</v>
      </c>
      <c r="S31" s="123">
        <v>1</v>
      </c>
    </row>
    <row r="32" spans="2:22" ht="63" customHeight="1" x14ac:dyDescent="0.3">
      <c r="B32" s="12"/>
      <c r="C32" s="12" t="s">
        <v>39</v>
      </c>
      <c r="D32" s="145" t="s">
        <v>145</v>
      </c>
      <c r="E32" s="145"/>
      <c r="F32" s="145"/>
      <c r="G32" s="145"/>
      <c r="H32" s="145"/>
      <c r="I32" s="145"/>
      <c r="J32" s="146"/>
      <c r="K32" s="42"/>
      <c r="L32" s="60"/>
      <c r="M32" s="12"/>
      <c r="N32" s="30" t="str">
        <f>IF(R32=1,Q32,"")</f>
        <v/>
      </c>
      <c r="O32" s="38"/>
      <c r="P32" s="16"/>
      <c r="Q32" s="100" t="s">
        <v>195</v>
      </c>
      <c r="R32" s="123">
        <f>IF(K32="Ja",1,0)</f>
        <v>0</v>
      </c>
      <c r="S32" s="123">
        <v>3</v>
      </c>
    </row>
    <row r="33" spans="2:22" ht="9" customHeight="1" x14ac:dyDescent="0.3">
      <c r="B33" s="16"/>
      <c r="C33" s="6"/>
      <c r="D33" s="17"/>
      <c r="E33" s="17"/>
      <c r="F33" s="17"/>
      <c r="G33" s="17"/>
      <c r="H33" s="17"/>
      <c r="I33" s="17"/>
      <c r="J33" s="17"/>
      <c r="K33" s="17"/>
      <c r="L33" s="17"/>
      <c r="M33" s="16"/>
      <c r="N33" s="16"/>
      <c r="O33" s="17"/>
      <c r="P33" s="16"/>
    </row>
    <row r="34" spans="2:22" ht="9" customHeight="1" x14ac:dyDescent="0.3">
      <c r="O34" s="18"/>
      <c r="P34" s="21"/>
      <c r="T34" s="125" t="s">
        <v>93</v>
      </c>
      <c r="U34" s="125" t="s">
        <v>221</v>
      </c>
      <c r="V34" s="125" t="s">
        <v>53</v>
      </c>
    </row>
    <row r="35" spans="2:22" ht="21" customHeight="1" x14ac:dyDescent="0.3">
      <c r="B35" s="52"/>
      <c r="C35" s="52" t="s">
        <v>35</v>
      </c>
      <c r="D35" s="52" t="s">
        <v>24</v>
      </c>
      <c r="E35" s="52"/>
      <c r="F35" s="52"/>
      <c r="G35" s="52"/>
      <c r="H35" s="52"/>
      <c r="I35" s="52"/>
      <c r="J35" s="52"/>
      <c r="K35" s="52"/>
      <c r="L35" s="52"/>
      <c r="M35" s="52"/>
      <c r="N35" s="52" t="str">
        <f>$N$16</f>
        <v>Anbefaling</v>
      </c>
      <c r="O35" s="52" t="str">
        <f>$O$16</f>
        <v>Kommentarer og evt avbøtende tiltak:</v>
      </c>
      <c r="P35" s="52"/>
      <c r="T35" s="84">
        <f>SUMPRODUCT(Risikosvar_C3,Risikovekter_C3)</f>
        <v>0</v>
      </c>
      <c r="U35" s="84">
        <f>COUNTA($D$36:$J$42)-COUNTIF(Risikoscores_C3,"Ikke relevant")</f>
        <v>7</v>
      </c>
      <c r="V35" s="84">
        <f>ROUND(T35/U35,1)*10</f>
        <v>0</v>
      </c>
    </row>
    <row r="36" spans="2:22" ht="63" customHeight="1" x14ac:dyDescent="0.3">
      <c r="B36" s="9"/>
      <c r="C36" s="9" t="s">
        <v>41</v>
      </c>
      <c r="D36" s="147" t="s">
        <v>198</v>
      </c>
      <c r="E36" s="147"/>
      <c r="F36" s="147"/>
      <c r="G36" s="147"/>
      <c r="H36" s="147"/>
      <c r="I36" s="147"/>
      <c r="J36" s="148"/>
      <c r="K36" s="108"/>
      <c r="L36" s="62">
        <v>5</v>
      </c>
      <c r="M36" s="9"/>
      <c r="N36" s="30" t="str">
        <f t="shared" ref="N36:N42" si="1">IF(R36=1,Q36,"")</f>
        <v/>
      </c>
      <c r="O36" s="38"/>
      <c r="P36" s="16"/>
      <c r="Q36" s="121" t="s">
        <v>222</v>
      </c>
      <c r="R36" s="123">
        <f t="shared" ref="R36:R41" si="2">IF(K36="Ja",1,0)</f>
        <v>0</v>
      </c>
      <c r="S36" s="123">
        <v>1</v>
      </c>
    </row>
    <row r="37" spans="2:22" ht="45" customHeight="1" x14ac:dyDescent="0.3">
      <c r="B37" s="9"/>
      <c r="C37" s="9" t="s">
        <v>42</v>
      </c>
      <c r="D37" s="147" t="s">
        <v>148</v>
      </c>
      <c r="E37" s="147"/>
      <c r="F37" s="147"/>
      <c r="G37" s="147"/>
      <c r="H37" s="147"/>
      <c r="I37" s="147"/>
      <c r="J37" s="148"/>
      <c r="K37" s="108"/>
      <c r="L37" s="62">
        <v>5</v>
      </c>
      <c r="M37" s="9"/>
      <c r="N37" s="30" t="str">
        <f t="shared" si="1"/>
        <v/>
      </c>
      <c r="O37" s="38"/>
      <c r="P37" s="16"/>
      <c r="Q37" s="110" t="s">
        <v>202</v>
      </c>
      <c r="R37" s="123">
        <f t="shared" si="2"/>
        <v>0</v>
      </c>
      <c r="S37" s="123">
        <v>1</v>
      </c>
    </row>
    <row r="38" spans="2:22" ht="54" customHeight="1" x14ac:dyDescent="0.3">
      <c r="B38" s="12"/>
      <c r="C38" s="12" t="s">
        <v>43</v>
      </c>
      <c r="D38" s="145" t="s">
        <v>149</v>
      </c>
      <c r="E38" s="145"/>
      <c r="F38" s="145"/>
      <c r="G38" s="145"/>
      <c r="H38" s="145"/>
      <c r="I38" s="145"/>
      <c r="J38" s="146"/>
      <c r="K38" s="42"/>
      <c r="L38" s="60"/>
      <c r="M38" s="12"/>
      <c r="N38" s="30" t="str">
        <f t="shared" si="1"/>
        <v/>
      </c>
      <c r="O38" s="39"/>
      <c r="P38" s="16"/>
      <c r="Q38" s="121" t="s">
        <v>222</v>
      </c>
      <c r="R38" s="123">
        <f t="shared" si="2"/>
        <v>0</v>
      </c>
      <c r="S38" s="123">
        <v>1</v>
      </c>
    </row>
    <row r="39" spans="2:22" ht="36" customHeight="1" x14ac:dyDescent="0.3">
      <c r="B39" s="12"/>
      <c r="C39" s="12" t="s">
        <v>44</v>
      </c>
      <c r="D39" s="145" t="s">
        <v>40</v>
      </c>
      <c r="E39" s="145"/>
      <c r="F39" s="145"/>
      <c r="G39" s="145"/>
      <c r="H39" s="145"/>
      <c r="I39" s="145"/>
      <c r="J39" s="146"/>
      <c r="K39" s="42"/>
      <c r="L39" s="60"/>
      <c r="M39" s="12"/>
      <c r="N39" s="30" t="str">
        <f t="shared" si="1"/>
        <v/>
      </c>
      <c r="O39" s="38"/>
      <c r="P39" s="16"/>
      <c r="Q39" s="121" t="s">
        <v>222</v>
      </c>
      <c r="R39" s="123">
        <f t="shared" si="2"/>
        <v>0</v>
      </c>
      <c r="S39" s="123">
        <v>1</v>
      </c>
    </row>
    <row r="40" spans="2:22" ht="45" customHeight="1" x14ac:dyDescent="0.3">
      <c r="B40" s="12"/>
      <c r="C40" s="12" t="s">
        <v>45</v>
      </c>
      <c r="D40" s="145" t="s">
        <v>150</v>
      </c>
      <c r="E40" s="145"/>
      <c r="F40" s="145"/>
      <c r="G40" s="145"/>
      <c r="H40" s="145"/>
      <c r="I40" s="145"/>
      <c r="J40" s="146"/>
      <c r="K40" s="42"/>
      <c r="L40" s="60"/>
      <c r="M40" s="12"/>
      <c r="N40" s="30" t="str">
        <f t="shared" si="1"/>
        <v/>
      </c>
      <c r="O40" s="39"/>
      <c r="P40" s="16"/>
      <c r="Q40" s="121" t="s">
        <v>222</v>
      </c>
      <c r="R40" s="123">
        <f t="shared" si="2"/>
        <v>0</v>
      </c>
      <c r="S40" s="123">
        <v>1</v>
      </c>
    </row>
    <row r="41" spans="2:22" ht="45" customHeight="1" x14ac:dyDescent="0.3">
      <c r="B41" s="12"/>
      <c r="C41" s="12" t="s">
        <v>146</v>
      </c>
      <c r="D41" s="145" t="s">
        <v>151</v>
      </c>
      <c r="E41" s="145"/>
      <c r="F41" s="145"/>
      <c r="G41" s="145"/>
      <c r="H41" s="145"/>
      <c r="I41" s="145"/>
      <c r="J41" s="146"/>
      <c r="K41" s="43"/>
      <c r="L41" s="62"/>
      <c r="M41" s="12"/>
      <c r="N41" s="30" t="str">
        <f t="shared" si="1"/>
        <v/>
      </c>
      <c r="O41" s="39"/>
      <c r="P41" s="16"/>
      <c r="Q41" s="121" t="s">
        <v>222</v>
      </c>
      <c r="R41" s="123">
        <f t="shared" si="2"/>
        <v>0</v>
      </c>
      <c r="S41" s="124">
        <v>2</v>
      </c>
    </row>
    <row r="42" spans="2:22" ht="45" customHeight="1" x14ac:dyDescent="0.3">
      <c r="B42" s="12"/>
      <c r="C42" s="12" t="s">
        <v>199</v>
      </c>
      <c r="D42" s="145" t="s">
        <v>147</v>
      </c>
      <c r="E42" s="145"/>
      <c r="F42" s="145"/>
      <c r="G42" s="145"/>
      <c r="H42" s="145"/>
      <c r="I42" s="145"/>
      <c r="J42" s="146"/>
      <c r="K42" s="42"/>
      <c r="L42" s="60"/>
      <c r="M42" s="12"/>
      <c r="N42" s="30" t="str">
        <f t="shared" si="1"/>
        <v/>
      </c>
      <c r="O42" s="39"/>
      <c r="P42" s="16"/>
      <c r="Q42" s="121" t="s">
        <v>222</v>
      </c>
      <c r="R42" s="123">
        <f>IF(K42="Ja",1,0)</f>
        <v>0</v>
      </c>
      <c r="S42" s="123">
        <v>3</v>
      </c>
    </row>
    <row r="43" spans="2:22" ht="9" customHeight="1" x14ac:dyDescent="0.3">
      <c r="B43" s="16"/>
      <c r="C43" s="6"/>
      <c r="D43" s="17"/>
      <c r="E43" s="17"/>
      <c r="F43" s="17"/>
      <c r="G43" s="17"/>
      <c r="H43" s="17"/>
      <c r="I43" s="17"/>
      <c r="J43" s="17"/>
      <c r="K43" s="17"/>
      <c r="L43" s="17"/>
      <c r="M43" s="16"/>
      <c r="N43" s="16"/>
      <c r="O43" s="17"/>
      <c r="P43" s="16"/>
    </row>
    <row r="44" spans="2:22" ht="9" customHeight="1" x14ac:dyDescent="0.3">
      <c r="T44" s="125" t="s">
        <v>93</v>
      </c>
      <c r="U44" s="125" t="s">
        <v>221</v>
      </c>
      <c r="V44" s="125" t="s">
        <v>53</v>
      </c>
    </row>
    <row r="45" spans="2:22" ht="21" customHeight="1" x14ac:dyDescent="0.3">
      <c r="B45" s="52"/>
      <c r="C45" s="52" t="s">
        <v>36</v>
      </c>
      <c r="D45" s="52" t="s">
        <v>25</v>
      </c>
      <c r="E45" s="52"/>
      <c r="F45" s="52"/>
      <c r="G45" s="52"/>
      <c r="H45" s="52"/>
      <c r="I45" s="52"/>
      <c r="J45" s="52"/>
      <c r="K45" s="52"/>
      <c r="L45" s="52"/>
      <c r="M45" s="52"/>
      <c r="N45" s="52" t="str">
        <f>$N$16</f>
        <v>Anbefaling</v>
      </c>
      <c r="O45" s="52" t="str">
        <f>$O$16</f>
        <v>Kommentarer og evt avbøtende tiltak:</v>
      </c>
      <c r="P45" s="52"/>
      <c r="T45" s="84">
        <f>SUMPRODUCT(Risikosvar_C4,Risikovekter_C4)</f>
        <v>0</v>
      </c>
      <c r="U45" s="84">
        <f>COUNTA($D$46:$J$52)-COUNTIF(Risikoscores_C4,"Ikke relevant")</f>
        <v>7</v>
      </c>
      <c r="V45" s="84">
        <f>ROUND(T45/U45,1)*10</f>
        <v>0</v>
      </c>
    </row>
    <row r="46" spans="2:22" ht="81" customHeight="1" x14ac:dyDescent="0.3">
      <c r="B46" s="9"/>
      <c r="C46" s="9" t="s">
        <v>46</v>
      </c>
      <c r="D46" s="147" t="s">
        <v>152</v>
      </c>
      <c r="E46" s="147"/>
      <c r="F46" s="147"/>
      <c r="G46" s="147"/>
      <c r="H46" s="147"/>
      <c r="I46" s="147"/>
      <c r="J46" s="148"/>
      <c r="K46" s="44"/>
      <c r="L46" s="59"/>
      <c r="M46" s="9"/>
      <c r="N46" s="30" t="str">
        <f t="shared" ref="N46:N52" si="3">IF(R46=1,Q46,"")</f>
        <v/>
      </c>
      <c r="O46" s="38"/>
      <c r="P46" s="16"/>
      <c r="Q46" s="110" t="s">
        <v>204</v>
      </c>
      <c r="R46" s="123">
        <f t="shared" ref="R46:R52" si="4">IF(K46="Nei",1,0)</f>
        <v>0</v>
      </c>
      <c r="S46" s="123">
        <v>1</v>
      </c>
    </row>
    <row r="47" spans="2:22" ht="54" customHeight="1" x14ac:dyDescent="0.3">
      <c r="B47" s="12"/>
      <c r="C47" s="9" t="s">
        <v>47</v>
      </c>
      <c r="D47" s="145" t="s">
        <v>220</v>
      </c>
      <c r="E47" s="145"/>
      <c r="F47" s="145"/>
      <c r="G47" s="145"/>
      <c r="H47" s="145"/>
      <c r="I47" s="145"/>
      <c r="J47" s="146"/>
      <c r="K47" s="42"/>
      <c r="L47" s="60"/>
      <c r="M47" s="12"/>
      <c r="N47" s="30" t="str">
        <f t="shared" si="3"/>
        <v/>
      </c>
      <c r="O47" s="39"/>
      <c r="P47" s="16"/>
      <c r="Q47" s="100" t="s">
        <v>173</v>
      </c>
      <c r="R47" s="123">
        <f t="shared" si="4"/>
        <v>0</v>
      </c>
      <c r="S47" s="123">
        <v>1</v>
      </c>
    </row>
    <row r="48" spans="2:22" ht="75" customHeight="1" x14ac:dyDescent="0.3">
      <c r="B48" s="12"/>
      <c r="C48" s="9" t="s">
        <v>48</v>
      </c>
      <c r="D48" s="145" t="s">
        <v>219</v>
      </c>
      <c r="E48" s="145"/>
      <c r="F48" s="145"/>
      <c r="G48" s="145"/>
      <c r="H48" s="145"/>
      <c r="I48" s="145"/>
      <c r="J48" s="146"/>
      <c r="K48" s="42"/>
      <c r="L48" s="60"/>
      <c r="M48" s="12"/>
      <c r="N48" s="30" t="str">
        <f>IF(R48=1,Q48,"")</f>
        <v/>
      </c>
      <c r="O48" s="38"/>
      <c r="P48" s="16"/>
      <c r="Q48" s="110" t="s">
        <v>203</v>
      </c>
      <c r="R48" s="123">
        <f t="shared" si="4"/>
        <v>0</v>
      </c>
      <c r="S48" s="123">
        <v>1</v>
      </c>
    </row>
    <row r="49" spans="2:19" ht="45" customHeight="1" x14ac:dyDescent="0.3">
      <c r="B49" s="12"/>
      <c r="C49" s="12" t="s">
        <v>49</v>
      </c>
      <c r="D49" s="145" t="s">
        <v>200</v>
      </c>
      <c r="E49" s="145"/>
      <c r="F49" s="145"/>
      <c r="G49" s="145"/>
      <c r="H49" s="145"/>
      <c r="I49" s="145"/>
      <c r="J49" s="146"/>
      <c r="K49" s="42"/>
      <c r="L49" s="60"/>
      <c r="M49" s="12"/>
      <c r="N49" s="30" t="str">
        <f>IF(R49=1,Q49,"")</f>
        <v/>
      </c>
      <c r="O49" s="39"/>
      <c r="P49" s="16"/>
      <c r="Q49" s="121" t="s">
        <v>222</v>
      </c>
      <c r="R49" s="123">
        <f t="shared" si="4"/>
        <v>0</v>
      </c>
      <c r="S49" s="123">
        <v>3</v>
      </c>
    </row>
    <row r="50" spans="2:19" ht="45" customHeight="1" x14ac:dyDescent="0.3">
      <c r="B50" s="12"/>
      <c r="C50" s="12" t="s">
        <v>50</v>
      </c>
      <c r="D50" s="145" t="s">
        <v>201</v>
      </c>
      <c r="E50" s="145"/>
      <c r="F50" s="145"/>
      <c r="G50" s="145"/>
      <c r="H50" s="145"/>
      <c r="I50" s="145"/>
      <c r="J50" s="146"/>
      <c r="K50" s="42"/>
      <c r="L50" s="60"/>
      <c r="M50" s="12"/>
      <c r="N50" s="30" t="str">
        <f>IF(R50=1,Q50,"")</f>
        <v/>
      </c>
      <c r="O50" s="39"/>
      <c r="P50" s="16"/>
      <c r="Q50" s="121" t="s">
        <v>222</v>
      </c>
      <c r="R50" s="123">
        <f t="shared" si="4"/>
        <v>0</v>
      </c>
      <c r="S50" s="123">
        <v>3</v>
      </c>
    </row>
    <row r="51" spans="2:19" ht="81" customHeight="1" x14ac:dyDescent="0.3">
      <c r="B51" s="12"/>
      <c r="C51" s="9" t="s">
        <v>214</v>
      </c>
      <c r="D51" s="145" t="s">
        <v>153</v>
      </c>
      <c r="E51" s="145"/>
      <c r="F51" s="145"/>
      <c r="G51" s="145"/>
      <c r="H51" s="145"/>
      <c r="I51" s="145"/>
      <c r="J51" s="146"/>
      <c r="K51" s="42"/>
      <c r="L51" s="60"/>
      <c r="M51" s="12"/>
      <c r="N51" s="30" t="str">
        <f>IF(R51=1,Q51,"")</f>
        <v/>
      </c>
      <c r="O51" s="39"/>
      <c r="P51" s="16"/>
      <c r="Q51" s="121" t="s">
        <v>222</v>
      </c>
      <c r="R51" s="123">
        <f t="shared" si="4"/>
        <v>0</v>
      </c>
      <c r="S51" s="123">
        <v>2</v>
      </c>
    </row>
    <row r="52" spans="2:19" ht="72" customHeight="1" x14ac:dyDescent="0.3">
      <c r="B52" s="12"/>
      <c r="C52" s="9" t="s">
        <v>215</v>
      </c>
      <c r="D52" s="145" t="s">
        <v>192</v>
      </c>
      <c r="E52" s="145"/>
      <c r="F52" s="145"/>
      <c r="G52" s="145"/>
      <c r="H52" s="145"/>
      <c r="I52" s="145"/>
      <c r="J52" s="146"/>
      <c r="K52" s="42"/>
      <c r="L52" s="60"/>
      <c r="M52" s="12"/>
      <c r="N52" s="30" t="str">
        <f t="shared" si="3"/>
        <v/>
      </c>
      <c r="O52" s="40"/>
      <c r="P52" s="16"/>
      <c r="Q52" s="121" t="s">
        <v>222</v>
      </c>
      <c r="R52" s="123">
        <f t="shared" si="4"/>
        <v>0</v>
      </c>
      <c r="S52" s="123">
        <v>1</v>
      </c>
    </row>
    <row r="53" spans="2:19" ht="9" customHeight="1" x14ac:dyDescent="0.3">
      <c r="B53" s="16"/>
      <c r="C53" s="6"/>
      <c r="D53" s="17"/>
      <c r="E53" s="17"/>
      <c r="F53" s="17"/>
      <c r="G53" s="17"/>
      <c r="H53" s="17"/>
      <c r="I53" s="17"/>
      <c r="J53" s="17"/>
      <c r="K53" s="16"/>
      <c r="L53" s="16"/>
      <c r="M53" s="16"/>
      <c r="N53" s="16"/>
      <c r="O53" s="17"/>
      <c r="P53" s="16"/>
    </row>
    <row r="54" spans="2:19" ht="9" customHeight="1" x14ac:dyDescent="0.3"/>
  </sheetData>
  <sheetProtection formatRows="0"/>
  <mergeCells count="30">
    <mergeCell ref="D39:J39"/>
    <mergeCell ref="C5:D5"/>
    <mergeCell ref="D30:J30"/>
    <mergeCell ref="D17:J17"/>
    <mergeCell ref="I5:K5"/>
    <mergeCell ref="D18:J18"/>
    <mergeCell ref="D19:J19"/>
    <mergeCell ref="D20:J20"/>
    <mergeCell ref="D37:J37"/>
    <mergeCell ref="B2:P2"/>
    <mergeCell ref="D31:J31"/>
    <mergeCell ref="D32:J32"/>
    <mergeCell ref="D36:J36"/>
    <mergeCell ref="D38:J38"/>
    <mergeCell ref="D22:J22"/>
    <mergeCell ref="D21:J21"/>
    <mergeCell ref="D24:J24"/>
    <mergeCell ref="D25:J25"/>
    <mergeCell ref="D26:J26"/>
    <mergeCell ref="D23:J23"/>
    <mergeCell ref="D52:J52"/>
    <mergeCell ref="D46:J46"/>
    <mergeCell ref="D40:J40"/>
    <mergeCell ref="D41:J41"/>
    <mergeCell ref="D47:J47"/>
    <mergeCell ref="D51:J51"/>
    <mergeCell ref="D42:J42"/>
    <mergeCell ref="D48:J48"/>
    <mergeCell ref="D49:J49"/>
    <mergeCell ref="D50:J50"/>
  </mergeCells>
  <dataValidations count="1">
    <dataValidation type="date" allowBlank="1" showInputMessage="1" showErrorMessage="1" sqref="E5" xr:uid="{57210132-9365-472B-8F3C-6487AF1E14CD}">
      <formula1>44927</formula1>
      <formula2>73050</formula2>
    </dataValidation>
  </dataValidations>
  <hyperlinks>
    <hyperlink ref="O9" r:id="rId1" xr:uid="{F86EA785-802F-43AB-9617-B8DD366AFBDB}"/>
    <hyperlink ref="O10" r:id="rId2" xr:uid="{15BA358C-AA4B-4325-AE30-C968D35CAE98}"/>
    <hyperlink ref="O11" r:id="rId3" xr:uid="{4E2CDCA8-57A9-46B7-B839-45FD5FF08E9C}"/>
    <hyperlink ref="O12" r:id="rId4" xr:uid="{D45114E4-BACA-4BD1-94EC-43FB0B48290E}"/>
    <hyperlink ref="O13" r:id="rId5" xr:uid="{7E64A5EA-B625-4329-81C7-3DD6E79BA11C}"/>
    <hyperlink ref="O14" r:id="rId6" xr:uid="{E829CA98-21C5-40F4-A091-993193B806A1}"/>
  </hyperlinks>
  <printOptions horizontalCentered="1"/>
  <pageMargins left="0.47244094488188981" right="0.47244094488188981" top="0.74803149606299213" bottom="0.59055118110236227" header="0.19685039370078741" footer="0.19685039370078741"/>
  <pageSetup paperSize="9" scale="86" fitToHeight="0" orientation="landscape" r:id="rId7"/>
  <headerFooter scaleWithDoc="0">
    <oddHeader>&amp;L&amp;"-,Bold"&amp;9&amp;F&amp;R&amp;"-,Bold"&amp;9Utskrift: &amp;D - &amp;T</oddHeader>
    <oddFooter>&amp;C&amp;"-,Bold"&amp;9-- &amp;P av &amp;N --</oddFooter>
  </headerFooter>
  <drawing r:id="rId8"/>
  <legacyDrawing r:id="rId9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B697B422-3515-44B3-88B1-8A1C3916E4B3}">
          <x14:formula1>
            <xm:f>Kodeverk!$A$3:$A$4</xm:f>
          </x14:formula1>
          <xm:sqref>K38:L40 K17:K18 K24:K26 K30:L33 K43 L17:L26 K36:K37 K53 K41 K47 L42:L43 K46:L46 L47:L53</xm:sqref>
        </x14:dataValidation>
        <x14:dataValidation type="list" allowBlank="1" showInputMessage="1" showErrorMessage="1" xr:uid="{2B2F257E-7CD5-465B-BE7C-8F3E1547A194}">
          <x14:formula1>
            <xm:f>Kodeverk!$A$3:$A$5</xm:f>
          </x14:formula1>
          <xm:sqref>K19:K23 L41 K42 K48:K52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A7D704-4740-4F39-B4FC-6250FEB18897}">
  <sheetPr>
    <tabColor rgb="FF7030A0"/>
    <pageSetUpPr fitToPage="1"/>
  </sheetPr>
  <dimension ref="A1:P52"/>
  <sheetViews>
    <sheetView showGridLines="0" tabSelected="1" zoomScaleNormal="100" workbookViewId="0">
      <pane ySplit="1" topLeftCell="A2" activePane="bottomLeft" state="frozen"/>
      <selection pane="bottomLeft" activeCell="P20" sqref="P20"/>
    </sheetView>
  </sheetViews>
  <sheetFormatPr baseColWidth="10" defaultColWidth="9.109375" defaultRowHeight="14.4" x14ac:dyDescent="0.3"/>
  <cols>
    <col min="1" max="2" width="1.6640625" customWidth="1"/>
    <col min="3" max="3" width="9.44140625" customWidth="1"/>
    <col min="4" max="4" width="20.109375" customWidth="1"/>
    <col min="5" max="5" width="16.5546875" customWidth="1"/>
    <col min="6" max="6" width="2.5546875" customWidth="1"/>
    <col min="7" max="7" width="3.109375" customWidth="1"/>
    <col min="8" max="8" width="8.6640625" customWidth="1"/>
    <col min="9" max="9" width="12.6640625" customWidth="1"/>
    <col min="10" max="10" width="40.6640625" customWidth="1"/>
    <col min="11" max="11" width="9.6640625" customWidth="1"/>
    <col min="12" max="12" width="1.6640625" customWidth="1"/>
  </cols>
  <sheetData>
    <row r="1" spans="1:16" ht="31.2" x14ac:dyDescent="0.3">
      <c r="A1" s="90" t="s">
        <v>101</v>
      </c>
      <c r="B1" s="55" t="s">
        <v>185</v>
      </c>
      <c r="C1" s="54"/>
      <c r="D1" s="54"/>
      <c r="E1" s="54"/>
      <c r="F1" s="54"/>
      <c r="G1" s="54"/>
      <c r="H1" s="54"/>
      <c r="I1" s="54"/>
      <c r="J1" s="54"/>
      <c r="K1" s="54"/>
      <c r="L1" s="54"/>
      <c r="M1" s="21"/>
      <c r="N1" s="21"/>
      <c r="O1" s="21"/>
      <c r="P1" s="21"/>
    </row>
    <row r="2" spans="1:16" ht="81" customHeight="1" x14ac:dyDescent="0.3">
      <c r="A2" s="1"/>
      <c r="B2" s="130" t="s">
        <v>164</v>
      </c>
      <c r="C2" s="130"/>
      <c r="D2" s="130"/>
      <c r="E2" s="130"/>
      <c r="F2" s="130"/>
      <c r="G2" s="130"/>
      <c r="H2" s="130"/>
      <c r="I2" s="130"/>
      <c r="J2" s="130"/>
      <c r="K2" s="130"/>
      <c r="L2" s="130"/>
    </row>
    <row r="3" spans="1:16" ht="9" customHeight="1" x14ac:dyDescent="0.3">
      <c r="A3" s="1"/>
      <c r="B3" s="1"/>
      <c r="C3" s="1"/>
      <c r="D3" s="7"/>
      <c r="E3" s="7"/>
      <c r="F3" s="7"/>
      <c r="G3" s="7"/>
      <c r="H3" s="7"/>
      <c r="I3" s="7"/>
      <c r="J3" s="7"/>
      <c r="K3" s="7"/>
      <c r="L3" s="7"/>
    </row>
    <row r="4" spans="1:16" ht="21" customHeight="1" x14ac:dyDescent="0.3">
      <c r="A4" s="1"/>
      <c r="B4" s="51"/>
      <c r="C4" s="50" t="s">
        <v>62</v>
      </c>
      <c r="D4" s="50"/>
      <c r="E4" s="51"/>
      <c r="F4" s="1"/>
      <c r="G4" s="1"/>
      <c r="I4" s="50" t="s">
        <v>63</v>
      </c>
      <c r="J4" s="50"/>
      <c r="K4" s="1"/>
    </row>
    <row r="5" spans="1:16" x14ac:dyDescent="0.3">
      <c r="A5" s="1"/>
      <c r="B5" s="6"/>
      <c r="C5" s="99"/>
      <c r="D5" s="27" t="str">
        <f>IF(ISBLANK('2. Risikovurdering'!E5),"",'2. Risikovurdering'!E5)</f>
        <v/>
      </c>
      <c r="E5" s="99"/>
      <c r="F5" s="1"/>
      <c r="G5" s="1"/>
      <c r="I5" s="26" t="str">
        <f>IF(ISBLANK('0. Oppsummering'!$I$20),"",'0. Oppsummering'!$I$20)</f>
        <v>Lav</v>
      </c>
      <c r="J5" s="26" t="str">
        <f>IF(I5=Høy,Anbefaling_Høy_Korttekst,(IF(I5=Middels,Anbefaling_Middels_Korttekst,Anbefaling_Lav_Korttekst)))</f>
        <v>Ingen ytterligere aksjoner</v>
      </c>
      <c r="K5" s="1"/>
    </row>
    <row r="6" spans="1:16" ht="9" customHeight="1" x14ac:dyDescent="0.3">
      <c r="A6" s="1"/>
      <c r="B6" s="6"/>
      <c r="C6" s="6"/>
      <c r="D6" s="6"/>
      <c r="E6" s="6"/>
      <c r="F6" s="1"/>
      <c r="G6" s="1"/>
      <c r="I6" s="6"/>
      <c r="J6" s="6"/>
      <c r="K6" s="1"/>
    </row>
    <row r="7" spans="1:16" ht="15" customHeight="1" x14ac:dyDescent="0.3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</row>
    <row r="8" spans="1:16" ht="21" customHeight="1" x14ac:dyDescent="0.3">
      <c r="A8" s="1"/>
      <c r="B8" s="48"/>
      <c r="C8" s="48" t="s">
        <v>157</v>
      </c>
      <c r="D8" s="48"/>
      <c r="E8" s="48"/>
      <c r="F8" s="48"/>
      <c r="G8" s="48"/>
      <c r="H8" s="48"/>
      <c r="J8" s="1"/>
      <c r="K8" s="1"/>
      <c r="L8" s="1"/>
    </row>
    <row r="9" spans="1:16" ht="15" customHeight="1" x14ac:dyDescent="0.3">
      <c r="A9" s="1"/>
      <c r="B9" s="6"/>
      <c r="C9" s="152" t="s">
        <v>210</v>
      </c>
      <c r="D9" s="152"/>
      <c r="E9" s="103"/>
      <c r="F9" s="6" t="s">
        <v>22</v>
      </c>
      <c r="G9" s="6"/>
      <c r="H9" s="6"/>
      <c r="J9" s="1"/>
      <c r="K9" s="1"/>
      <c r="L9" s="1"/>
    </row>
    <row r="10" spans="1:16" ht="15" customHeight="1" x14ac:dyDescent="0.3">
      <c r="A10" s="1"/>
      <c r="B10" s="6"/>
      <c r="C10" s="152" t="s">
        <v>211</v>
      </c>
      <c r="D10" s="152"/>
      <c r="E10" s="103"/>
      <c r="F10" s="6" t="s">
        <v>22</v>
      </c>
      <c r="G10" s="6"/>
      <c r="H10" s="6"/>
      <c r="J10" s="1"/>
      <c r="K10" s="1"/>
      <c r="L10" s="1"/>
    </row>
    <row r="11" spans="1:16" x14ac:dyDescent="0.3">
      <c r="B11" s="6"/>
      <c r="C11" s="152" t="s">
        <v>179</v>
      </c>
      <c r="D11" s="152"/>
      <c r="E11" s="26">
        <f>COUNTIF($H$27:$H$51,"=OK")</f>
        <v>0</v>
      </c>
      <c r="F11" s="6"/>
      <c r="G11" s="6"/>
      <c r="H11" s="6"/>
    </row>
    <row r="12" spans="1:16" ht="15" customHeight="1" x14ac:dyDescent="0.3">
      <c r="A12" s="1"/>
      <c r="B12" s="6"/>
      <c r="C12" s="152" t="s">
        <v>180</v>
      </c>
      <c r="D12" s="152"/>
      <c r="E12" s="26">
        <f>COUNTIF($H$27:$H$51,"=Avvik")</f>
        <v>0</v>
      </c>
      <c r="F12" s="6"/>
      <c r="G12" s="6"/>
      <c r="H12" s="6"/>
      <c r="I12" s="1"/>
      <c r="J12" s="1"/>
      <c r="K12" s="1"/>
      <c r="L12" s="1"/>
    </row>
    <row r="13" spans="1:16" ht="15" customHeight="1" x14ac:dyDescent="0.3">
      <c r="A13" s="1"/>
      <c r="B13" s="6"/>
      <c r="C13" s="152" t="s">
        <v>181</v>
      </c>
      <c r="D13" s="152"/>
      <c r="E13" s="26">
        <f>COUNTIF($H$27:$H$51,"=Obs")</f>
        <v>0</v>
      </c>
      <c r="F13" s="6"/>
      <c r="G13" s="6"/>
      <c r="H13" s="6"/>
      <c r="I13" s="1"/>
      <c r="J13" s="1"/>
      <c r="K13" s="1"/>
      <c r="L13" s="1"/>
    </row>
    <row r="14" spans="1:16" ht="15" customHeight="1" x14ac:dyDescent="0.3">
      <c r="A14" s="1"/>
      <c r="B14" s="6"/>
      <c r="C14" s="152" t="s">
        <v>182</v>
      </c>
      <c r="D14" s="152"/>
      <c r="E14" s="26">
        <f>COUNTIF($H$27:$H$51,"=Forslag")</f>
        <v>0</v>
      </c>
      <c r="F14" s="6"/>
      <c r="G14" s="6"/>
      <c r="H14" s="6"/>
      <c r="I14" s="1"/>
      <c r="J14" s="1"/>
      <c r="K14" s="1"/>
      <c r="L14" s="1"/>
    </row>
    <row r="15" spans="1:16" ht="15" customHeight="1" x14ac:dyDescent="0.3">
      <c r="A15" s="1"/>
      <c r="B15" s="6"/>
      <c r="C15" s="152" t="s">
        <v>183</v>
      </c>
      <c r="D15" s="152"/>
      <c r="E15" s="26">
        <f>SUM(H18:H21)-SUM(E11:E14)</f>
        <v>10</v>
      </c>
      <c r="F15" s="6"/>
      <c r="G15" s="6"/>
      <c r="H15" s="6"/>
      <c r="I15" s="1"/>
      <c r="J15" s="1"/>
      <c r="K15" s="1"/>
      <c r="L15" s="1"/>
    </row>
    <row r="16" spans="1:16" ht="15" customHeight="1" x14ac:dyDescent="0.3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</row>
    <row r="17" spans="1:12" ht="21" customHeight="1" x14ac:dyDescent="0.3">
      <c r="A17" s="1"/>
      <c r="B17" s="48"/>
      <c r="C17" s="48" t="s">
        <v>156</v>
      </c>
      <c r="D17" s="48"/>
      <c r="E17" s="48"/>
      <c r="F17" s="48"/>
      <c r="G17" s="48"/>
      <c r="H17" s="48"/>
      <c r="I17" s="29"/>
      <c r="J17" s="1"/>
      <c r="K17" s="1"/>
    </row>
    <row r="18" spans="1:12" ht="18" customHeight="1" x14ac:dyDescent="0.3">
      <c r="A18" s="1"/>
      <c r="B18" s="16"/>
      <c r="C18" s="163" t="str">
        <f>C23</f>
        <v>D1. Kontroll lønn</v>
      </c>
      <c r="D18" s="163"/>
      <c r="E18" s="163"/>
      <c r="F18" s="70">
        <f>COUNTIF(F27:F31,"=SANN")</f>
        <v>0</v>
      </c>
      <c r="G18" s="70" t="s">
        <v>26</v>
      </c>
      <c r="H18" s="72">
        <f>COUNTA(D27:E31)</f>
        <v>5</v>
      </c>
      <c r="J18" s="1"/>
      <c r="K18" s="1"/>
    </row>
    <row r="19" spans="1:12" ht="18" customHeight="1" x14ac:dyDescent="0.3">
      <c r="A19" s="1"/>
      <c r="B19" s="16"/>
      <c r="C19" s="164" t="str">
        <f>C33</f>
        <v>D2. Kontroll arbeidstid</v>
      </c>
      <c r="D19" s="164"/>
      <c r="E19" s="164"/>
      <c r="F19" s="70">
        <f>COUNTIF(F37:F38,"=SANN")</f>
        <v>0</v>
      </c>
      <c r="G19" s="70" t="s">
        <v>26</v>
      </c>
      <c r="H19" s="72">
        <f>COUNTA(D37:E38)</f>
        <v>2</v>
      </c>
      <c r="J19" s="1"/>
      <c r="K19" s="1"/>
    </row>
    <row r="20" spans="1:12" ht="48" customHeight="1" x14ac:dyDescent="0.3">
      <c r="A20" s="1"/>
      <c r="B20" s="16"/>
      <c r="C20" s="164" t="str">
        <f>C40</f>
        <v>D3. Kontroll obligatorisk tjenestepensjon (kontrakter som gjelder bygge- og anleggsarbeider eller renholdstjenester)</v>
      </c>
      <c r="D20" s="164"/>
      <c r="E20" s="164"/>
      <c r="F20" s="70">
        <f>COUNTIF(F44:F44,"=SANN")</f>
        <v>0</v>
      </c>
      <c r="G20" s="70" t="s">
        <v>26</v>
      </c>
      <c r="H20" s="72">
        <f>COUNTA(D44:E44)</f>
        <v>1</v>
      </c>
      <c r="J20" s="1"/>
      <c r="K20" s="1"/>
    </row>
    <row r="21" spans="1:12" ht="36" customHeight="1" x14ac:dyDescent="0.3">
      <c r="A21" s="1"/>
      <c r="B21" s="16"/>
      <c r="C21" s="164" t="str">
        <f>C46</f>
        <v>D4. Kontroll HMS-kort (kontrakter som gjelder bygge- og anleggsarbeider eller renholdstjenester)</v>
      </c>
      <c r="D21" s="164"/>
      <c r="E21" s="164"/>
      <c r="F21" s="70">
        <f>COUNTIF(F50:F51,"=SANN")</f>
        <v>0</v>
      </c>
      <c r="G21" s="70" t="s">
        <v>26</v>
      </c>
      <c r="H21" s="72">
        <f>COUNTA(D50:E51)</f>
        <v>2</v>
      </c>
      <c r="J21" s="1"/>
      <c r="K21" s="1"/>
    </row>
    <row r="22" spans="1:12" ht="15" customHeight="1" x14ac:dyDescent="0.3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</row>
    <row r="23" spans="1:12" ht="21" customHeight="1" x14ac:dyDescent="0.3">
      <c r="A23" s="1"/>
      <c r="B23" s="48"/>
      <c r="C23" s="48" t="s">
        <v>154</v>
      </c>
      <c r="D23" s="48"/>
      <c r="E23" s="48"/>
      <c r="F23" s="48"/>
      <c r="G23" s="48"/>
      <c r="H23" s="48"/>
      <c r="I23" s="53"/>
      <c r="J23" s="53"/>
      <c r="K23" s="52"/>
      <c r="L23" s="52"/>
    </row>
    <row r="24" spans="1:12" ht="31.5" customHeight="1" x14ac:dyDescent="0.3">
      <c r="A24" s="1"/>
      <c r="B24" s="1"/>
      <c r="C24" s="160" t="s">
        <v>207</v>
      </c>
      <c r="D24" s="160"/>
      <c r="E24" s="160"/>
      <c r="F24" s="160"/>
      <c r="G24" s="160"/>
      <c r="H24" s="160"/>
      <c r="I24" s="160"/>
      <c r="J24" s="160"/>
      <c r="K24" s="160"/>
    </row>
    <row r="25" spans="1:12" ht="36" customHeight="1" x14ac:dyDescent="0.3">
      <c r="A25" s="1"/>
      <c r="B25" s="1"/>
      <c r="C25" s="161" t="s">
        <v>72</v>
      </c>
      <c r="D25" s="161"/>
      <c r="E25" s="161"/>
      <c r="F25" s="161"/>
      <c r="G25" s="161"/>
      <c r="H25" s="161"/>
      <c r="I25" s="161"/>
      <c r="J25" s="161"/>
      <c r="K25" s="161"/>
    </row>
    <row r="26" spans="1:12" ht="15" thickBot="1" x14ac:dyDescent="0.35">
      <c r="A26" s="1"/>
      <c r="B26" s="45"/>
      <c r="C26" s="46" t="s">
        <v>67</v>
      </c>
      <c r="D26" s="45"/>
      <c r="E26" s="45"/>
      <c r="F26" s="47"/>
      <c r="G26" s="45"/>
      <c r="H26" s="46" t="s">
        <v>174</v>
      </c>
      <c r="I26" s="156" t="s">
        <v>71</v>
      </c>
      <c r="J26" s="156"/>
      <c r="K26" s="156"/>
      <c r="L26" s="47"/>
    </row>
    <row r="27" spans="1:12" ht="87" customHeight="1" thickTop="1" thickBot="1" x14ac:dyDescent="0.35">
      <c r="A27" s="1"/>
      <c r="B27" s="16"/>
      <c r="C27" s="36"/>
      <c r="D27" s="153" t="s">
        <v>166</v>
      </c>
      <c r="E27" s="153"/>
      <c r="F27" s="87" t="b">
        <v>0</v>
      </c>
      <c r="G27" s="16"/>
      <c r="H27" s="102"/>
      <c r="I27" s="158"/>
      <c r="J27" s="158"/>
      <c r="K27" s="159"/>
      <c r="L27" s="91"/>
    </row>
    <row r="28" spans="1:12" ht="87" customHeight="1" thickTop="1" thickBot="1" x14ac:dyDescent="0.35">
      <c r="A28" s="1"/>
      <c r="B28" s="16"/>
      <c r="C28" s="36"/>
      <c r="D28" s="153" t="s">
        <v>68</v>
      </c>
      <c r="E28" s="153"/>
      <c r="F28" s="88" t="b">
        <v>0</v>
      </c>
      <c r="G28" s="16"/>
      <c r="H28" s="101"/>
      <c r="I28" s="154"/>
      <c r="J28" s="154"/>
      <c r="K28" s="155"/>
      <c r="L28" s="92"/>
    </row>
    <row r="29" spans="1:12" ht="87" customHeight="1" thickTop="1" thickBot="1" x14ac:dyDescent="0.35">
      <c r="A29" s="1"/>
      <c r="B29" s="16"/>
      <c r="C29" s="36"/>
      <c r="D29" s="153" t="s">
        <v>69</v>
      </c>
      <c r="E29" s="153"/>
      <c r="F29" s="88" t="b">
        <v>0</v>
      </c>
      <c r="G29" s="16"/>
      <c r="H29" s="101"/>
      <c r="I29" s="154"/>
      <c r="J29" s="154"/>
      <c r="K29" s="155"/>
      <c r="L29" s="92"/>
    </row>
    <row r="30" spans="1:12" ht="87" customHeight="1" thickTop="1" thickBot="1" x14ac:dyDescent="0.35">
      <c r="A30" s="1"/>
      <c r="B30" s="16"/>
      <c r="C30" s="36"/>
      <c r="D30" s="153" t="s">
        <v>70</v>
      </c>
      <c r="E30" s="153"/>
      <c r="F30" s="88" t="b">
        <v>0</v>
      </c>
      <c r="G30" s="16"/>
      <c r="H30" s="101"/>
      <c r="I30" s="154"/>
      <c r="J30" s="154"/>
      <c r="K30" s="155"/>
      <c r="L30" s="93"/>
    </row>
    <row r="31" spans="1:12" ht="87" customHeight="1" thickTop="1" thickBot="1" x14ac:dyDescent="0.35">
      <c r="A31" s="1"/>
      <c r="B31" s="16"/>
      <c r="C31" s="36"/>
      <c r="D31" s="153" t="s">
        <v>167</v>
      </c>
      <c r="E31" s="153"/>
      <c r="F31" s="88" t="b">
        <v>0</v>
      </c>
      <c r="G31" s="16"/>
      <c r="H31" s="101"/>
      <c r="I31" s="154"/>
      <c r="J31" s="154"/>
      <c r="K31" s="155"/>
      <c r="L31" s="93"/>
    </row>
    <row r="32" spans="1:12" ht="18" customHeight="1" thickTop="1" x14ac:dyDescent="0.3"/>
    <row r="33" spans="2:12" s="21" customFormat="1" ht="18" x14ac:dyDescent="0.3">
      <c r="B33" s="118"/>
      <c r="C33" s="118" t="s">
        <v>155</v>
      </c>
      <c r="D33" s="118"/>
      <c r="E33" s="118"/>
      <c r="F33" s="118"/>
      <c r="G33" s="118"/>
      <c r="H33" s="118"/>
      <c r="I33" s="119"/>
      <c r="J33" s="119"/>
      <c r="K33" s="120"/>
      <c r="L33" s="120"/>
    </row>
    <row r="34" spans="2:12" ht="63" customHeight="1" x14ac:dyDescent="0.3">
      <c r="B34" s="1"/>
      <c r="C34" s="160" t="s">
        <v>208</v>
      </c>
      <c r="D34" s="160"/>
      <c r="E34" s="160"/>
      <c r="F34" s="160"/>
      <c r="G34" s="160"/>
      <c r="H34" s="160"/>
      <c r="I34" s="160"/>
      <c r="J34" s="160"/>
      <c r="K34" s="160"/>
    </row>
    <row r="35" spans="2:12" ht="36" customHeight="1" x14ac:dyDescent="0.3">
      <c r="B35" s="1"/>
      <c r="C35" s="161" t="s">
        <v>72</v>
      </c>
      <c r="D35" s="161"/>
      <c r="E35" s="161"/>
      <c r="F35" s="161"/>
      <c r="G35" s="161"/>
      <c r="H35" s="161"/>
      <c r="I35" s="161"/>
      <c r="J35" s="161"/>
      <c r="K35" s="161"/>
    </row>
    <row r="36" spans="2:12" ht="15" thickBot="1" x14ac:dyDescent="0.35">
      <c r="B36" s="45"/>
      <c r="C36" s="46" t="s">
        <v>67</v>
      </c>
      <c r="D36" s="45"/>
      <c r="E36" s="45"/>
      <c r="F36" s="47"/>
      <c r="G36" s="45"/>
      <c r="H36" s="46" t="s">
        <v>174</v>
      </c>
      <c r="I36" s="156" t="str">
        <f>$I$26</f>
        <v>Kommentarer, evt tiltak og sanksjoner:</v>
      </c>
      <c r="J36" s="156"/>
      <c r="K36" s="156"/>
      <c r="L36" s="47"/>
    </row>
    <row r="37" spans="2:12" ht="81" customHeight="1" thickTop="1" thickBot="1" x14ac:dyDescent="0.35">
      <c r="B37" s="16"/>
      <c r="C37" s="36"/>
      <c r="D37" s="153" t="s">
        <v>168</v>
      </c>
      <c r="E37" s="153"/>
      <c r="F37" s="36" t="b">
        <v>0</v>
      </c>
      <c r="G37" s="16"/>
      <c r="H37" s="101"/>
      <c r="I37" s="157"/>
      <c r="J37" s="158"/>
      <c r="K37" s="159"/>
      <c r="L37" s="91"/>
    </row>
    <row r="38" spans="2:12" ht="81" customHeight="1" thickTop="1" thickBot="1" x14ac:dyDescent="0.35">
      <c r="B38" s="16"/>
      <c r="C38" s="36"/>
      <c r="D38" s="153" t="s">
        <v>169</v>
      </c>
      <c r="E38" s="153"/>
      <c r="F38" s="36" t="b">
        <v>0</v>
      </c>
      <c r="G38" s="16"/>
      <c r="H38" s="101"/>
      <c r="I38" s="162"/>
      <c r="J38" s="154"/>
      <c r="K38" s="155"/>
      <c r="L38" s="93"/>
    </row>
    <row r="39" spans="2:12" ht="18" customHeight="1" thickTop="1" x14ac:dyDescent="0.3"/>
    <row r="40" spans="2:12" ht="18" x14ac:dyDescent="0.3">
      <c r="B40" s="48"/>
      <c r="C40" s="48" t="s">
        <v>212</v>
      </c>
      <c r="D40" s="48"/>
      <c r="E40" s="48"/>
      <c r="F40" s="48"/>
      <c r="G40" s="48"/>
      <c r="H40" s="48"/>
      <c r="I40" s="53"/>
      <c r="J40" s="53"/>
      <c r="K40" s="52"/>
      <c r="L40" s="52"/>
    </row>
    <row r="41" spans="2:12" ht="30" customHeight="1" x14ac:dyDescent="0.3">
      <c r="B41" s="1"/>
      <c r="C41" s="160" t="s">
        <v>209</v>
      </c>
      <c r="D41" s="160"/>
      <c r="E41" s="160"/>
      <c r="F41" s="160"/>
      <c r="G41" s="160"/>
      <c r="H41" s="160"/>
      <c r="I41" s="160"/>
      <c r="J41" s="160"/>
      <c r="K41" s="160"/>
    </row>
    <row r="42" spans="2:12" ht="36" customHeight="1" x14ac:dyDescent="0.3">
      <c r="B42" s="1"/>
      <c r="C42" s="161" t="s">
        <v>72</v>
      </c>
      <c r="D42" s="161"/>
      <c r="E42" s="161"/>
      <c r="F42" s="161"/>
      <c r="G42" s="161"/>
      <c r="H42" s="161"/>
      <c r="I42" s="161"/>
      <c r="J42" s="161"/>
      <c r="K42" s="161"/>
    </row>
    <row r="43" spans="2:12" ht="15" thickBot="1" x14ac:dyDescent="0.35">
      <c r="B43" s="45"/>
      <c r="C43" s="46" t="s">
        <v>67</v>
      </c>
      <c r="D43" s="45"/>
      <c r="E43" s="45"/>
      <c r="F43" s="47"/>
      <c r="G43" s="45"/>
      <c r="H43" s="46" t="s">
        <v>174</v>
      </c>
      <c r="I43" s="156" t="str">
        <f>$I$26</f>
        <v>Kommentarer, evt tiltak og sanksjoner:</v>
      </c>
      <c r="J43" s="156"/>
      <c r="K43" s="156"/>
      <c r="L43" s="47"/>
    </row>
    <row r="44" spans="2:12" ht="87" customHeight="1" thickTop="1" thickBot="1" x14ac:dyDescent="0.35">
      <c r="B44" s="16"/>
      <c r="C44" s="36"/>
      <c r="D44" s="153" t="s">
        <v>170</v>
      </c>
      <c r="E44" s="153"/>
      <c r="F44" s="36" t="b">
        <v>0</v>
      </c>
      <c r="G44" s="16"/>
      <c r="H44" s="101"/>
      <c r="I44" s="157"/>
      <c r="J44" s="158"/>
      <c r="K44" s="159"/>
      <c r="L44" s="91"/>
    </row>
    <row r="45" spans="2:12" ht="18" customHeight="1" thickTop="1" x14ac:dyDescent="0.3"/>
    <row r="46" spans="2:12" ht="18" x14ac:dyDescent="0.3">
      <c r="B46" s="48"/>
      <c r="C46" s="48" t="s">
        <v>165</v>
      </c>
      <c r="D46" s="48"/>
      <c r="E46" s="48"/>
      <c r="F46" s="48"/>
      <c r="G46" s="48"/>
      <c r="H46" s="48"/>
      <c r="I46" s="53"/>
      <c r="J46" s="53"/>
      <c r="K46" s="52"/>
      <c r="L46" s="52"/>
    </row>
    <row r="47" spans="2:12" ht="30" customHeight="1" x14ac:dyDescent="0.3">
      <c r="B47" s="1"/>
      <c r="C47" s="160" t="s">
        <v>209</v>
      </c>
      <c r="D47" s="160"/>
      <c r="E47" s="160"/>
      <c r="F47" s="160"/>
      <c r="G47" s="160"/>
      <c r="H47" s="160"/>
      <c r="I47" s="160"/>
      <c r="J47" s="160"/>
      <c r="K47" s="160"/>
    </row>
    <row r="48" spans="2:12" ht="39" customHeight="1" x14ac:dyDescent="0.3">
      <c r="B48" s="1"/>
      <c r="C48" s="161" t="s">
        <v>72</v>
      </c>
      <c r="D48" s="161"/>
      <c r="E48" s="161"/>
      <c r="F48" s="161"/>
      <c r="G48" s="161"/>
      <c r="H48" s="161"/>
      <c r="I48" s="161"/>
      <c r="J48" s="161"/>
      <c r="K48" s="161"/>
    </row>
    <row r="49" spans="2:12" ht="15" thickBot="1" x14ac:dyDescent="0.35">
      <c r="B49" s="45"/>
      <c r="C49" s="46" t="s">
        <v>67</v>
      </c>
      <c r="D49" s="45"/>
      <c r="E49" s="45"/>
      <c r="F49" s="47"/>
      <c r="G49" s="45"/>
      <c r="H49" s="46" t="s">
        <v>174</v>
      </c>
      <c r="I49" s="156" t="str">
        <f>$I$26</f>
        <v>Kommentarer, evt tiltak og sanksjoner:</v>
      </c>
      <c r="J49" s="156"/>
      <c r="K49" s="156"/>
      <c r="L49" s="47"/>
    </row>
    <row r="50" spans="2:12" ht="63" customHeight="1" thickTop="1" thickBot="1" x14ac:dyDescent="0.35">
      <c r="B50" s="16"/>
      <c r="C50" s="36"/>
      <c r="D50" s="153" t="s">
        <v>171</v>
      </c>
      <c r="E50" s="153"/>
      <c r="F50" s="36" t="b">
        <v>0</v>
      </c>
      <c r="G50" s="16"/>
      <c r="H50" s="101"/>
      <c r="I50" s="157"/>
      <c r="J50" s="158"/>
      <c r="K50" s="159"/>
      <c r="L50" s="91"/>
    </row>
    <row r="51" spans="2:12" ht="63" customHeight="1" thickTop="1" thickBot="1" x14ac:dyDescent="0.35">
      <c r="B51" s="16"/>
      <c r="C51" s="36"/>
      <c r="D51" s="153" t="s">
        <v>172</v>
      </c>
      <c r="E51" s="153"/>
      <c r="F51" s="36" t="b">
        <v>0</v>
      </c>
      <c r="G51" s="16"/>
      <c r="H51" s="101"/>
      <c r="I51" s="162"/>
      <c r="J51" s="154"/>
      <c r="K51" s="155"/>
      <c r="L51" s="93"/>
    </row>
    <row r="52" spans="2:12" ht="15" thickTop="1" x14ac:dyDescent="0.3"/>
  </sheetData>
  <sheetProtection sheet="1" objects="1" scenarios="1" formatRows="0"/>
  <mergeCells count="44">
    <mergeCell ref="D51:E51"/>
    <mergeCell ref="C41:K41"/>
    <mergeCell ref="C42:K42"/>
    <mergeCell ref="D44:E44"/>
    <mergeCell ref="I43:K43"/>
    <mergeCell ref="I44:K44"/>
    <mergeCell ref="I51:K51"/>
    <mergeCell ref="C47:K47"/>
    <mergeCell ref="C48:K48"/>
    <mergeCell ref="D50:E50"/>
    <mergeCell ref="I49:K49"/>
    <mergeCell ref="I50:K50"/>
    <mergeCell ref="D38:E38"/>
    <mergeCell ref="I38:K38"/>
    <mergeCell ref="B2:L2"/>
    <mergeCell ref="D27:E27"/>
    <mergeCell ref="C24:K24"/>
    <mergeCell ref="C25:K25"/>
    <mergeCell ref="D28:E28"/>
    <mergeCell ref="C18:E18"/>
    <mergeCell ref="C19:E19"/>
    <mergeCell ref="C20:E20"/>
    <mergeCell ref="C21:E21"/>
    <mergeCell ref="I27:K27"/>
    <mergeCell ref="I26:K26"/>
    <mergeCell ref="I28:K28"/>
    <mergeCell ref="D29:E29"/>
    <mergeCell ref="D30:E30"/>
    <mergeCell ref="D37:E37"/>
    <mergeCell ref="D31:E31"/>
    <mergeCell ref="I29:K29"/>
    <mergeCell ref="I30:K30"/>
    <mergeCell ref="I31:K31"/>
    <mergeCell ref="I36:K36"/>
    <mergeCell ref="I37:K37"/>
    <mergeCell ref="C34:K34"/>
    <mergeCell ref="C35:K35"/>
    <mergeCell ref="C15:D15"/>
    <mergeCell ref="C9:D9"/>
    <mergeCell ref="C11:D11"/>
    <mergeCell ref="C12:D12"/>
    <mergeCell ref="C13:D13"/>
    <mergeCell ref="C14:D14"/>
    <mergeCell ref="C10:D10"/>
  </mergeCells>
  <conditionalFormatting sqref="F27:F31 F44">
    <cfRule type="cellIs" dxfId="9" priority="13" operator="equal">
      <formula>FALSE</formula>
    </cfRule>
    <cfRule type="cellIs" dxfId="8" priority="14" operator="equal">
      <formula>TRUE</formula>
    </cfRule>
  </conditionalFormatting>
  <conditionalFormatting sqref="F37:F38">
    <cfRule type="cellIs" dxfId="7" priority="9" operator="equal">
      <formula>FALSE</formula>
    </cfRule>
    <cfRule type="cellIs" dxfId="6" priority="10" operator="equal">
      <formula>TRUE</formula>
    </cfRule>
  </conditionalFormatting>
  <conditionalFormatting sqref="F50:F51">
    <cfRule type="cellIs" dxfId="5" priority="5" operator="equal">
      <formula>FALSE</formula>
    </cfRule>
    <cfRule type="cellIs" dxfId="4" priority="6" operator="equal">
      <formula>TRUE</formula>
    </cfRule>
  </conditionalFormatting>
  <dataValidations count="1">
    <dataValidation type="list" allowBlank="1" showInputMessage="1" showErrorMessage="1" sqref="F44 F37:F38 F50:F51 F27:F31" xr:uid="{76B4193E-CD6F-4F77-8FBD-5A04927A8400}">
      <formula1>TrueFalse</formula1>
    </dataValidation>
  </dataValidations>
  <hyperlinks>
    <hyperlink ref="C25" r:id="rId1" xr:uid="{3D2729D8-8DAC-47E6-8CB4-575F25256EC5}"/>
    <hyperlink ref="C35" r:id="rId2" xr:uid="{99CC2B5E-5D5E-49ED-B8B1-E29B4C10DD97}"/>
    <hyperlink ref="C42" r:id="rId3" xr:uid="{CEE3F14C-C7C1-4773-AEA4-06AD0F2075C1}"/>
    <hyperlink ref="C48" r:id="rId4" xr:uid="{A9AE1170-9A7B-4DDE-86F8-FCE6436716E6}"/>
  </hyperlinks>
  <pageMargins left="0.59055118110236227" right="0.31496062992125984" top="0.74803149606299213" bottom="0.59055118110236227" header="0.19685039370078741" footer="0.19685039370078741"/>
  <pageSetup paperSize="9" scale="73" fitToHeight="0" orientation="portrait" r:id="rId5"/>
  <headerFooter>
    <oddHeader>&amp;L&amp;"-,Bold"&amp;9&amp;F&amp;R&amp;"-,Bold"&amp;10Utskrift: &amp;D - &amp;T</oddHeader>
    <oddFooter>&amp;C-- &amp;P av &amp;N --</oddFooter>
  </headerFooter>
  <drawing r:id="rId6"/>
  <legacyDrawing r:id="rId7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362" r:id="rId8" name="Check Box 2">
              <controlPr defaultSize="0" autoFill="0" autoLine="0" autoPict="0" altText="Utført">
                <anchor moveWithCells="1">
                  <from>
                    <xdr:col>2</xdr:col>
                    <xdr:colOff>7620</xdr:colOff>
                    <xdr:row>26</xdr:row>
                    <xdr:rowOff>236220</xdr:rowOff>
                  </from>
                  <to>
                    <xdr:col>3</xdr:col>
                    <xdr:colOff>22860</xdr:colOff>
                    <xdr:row>26</xdr:row>
                    <xdr:rowOff>563880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3" r:id="rId9" name="Check Box 3">
              <controlPr defaultSize="0" autoFill="0" autoLine="0" autoPict="0" altText="Utført">
                <anchor moveWithCells="1">
                  <from>
                    <xdr:col>2</xdr:col>
                    <xdr:colOff>7620</xdr:colOff>
                    <xdr:row>27</xdr:row>
                    <xdr:rowOff>236220</xdr:rowOff>
                  </from>
                  <to>
                    <xdr:col>3</xdr:col>
                    <xdr:colOff>22860</xdr:colOff>
                    <xdr:row>27</xdr:row>
                    <xdr:rowOff>563880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4" r:id="rId10" name="Check Box 4">
              <controlPr defaultSize="0" autoFill="0" autoLine="0" autoPict="0" altText="Utført">
                <anchor moveWithCells="1">
                  <from>
                    <xdr:col>2</xdr:col>
                    <xdr:colOff>7620</xdr:colOff>
                    <xdr:row>28</xdr:row>
                    <xdr:rowOff>236220</xdr:rowOff>
                  </from>
                  <to>
                    <xdr:col>3</xdr:col>
                    <xdr:colOff>22860</xdr:colOff>
                    <xdr:row>28</xdr:row>
                    <xdr:rowOff>563880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5" r:id="rId11" name="Check Box 5">
              <controlPr defaultSize="0" autoFill="0" autoLine="0" autoPict="0" altText="Utført">
                <anchor moveWithCells="1">
                  <from>
                    <xdr:col>2</xdr:col>
                    <xdr:colOff>7620</xdr:colOff>
                    <xdr:row>29</xdr:row>
                    <xdr:rowOff>236220</xdr:rowOff>
                  </from>
                  <to>
                    <xdr:col>3</xdr:col>
                    <xdr:colOff>22860</xdr:colOff>
                    <xdr:row>29</xdr:row>
                    <xdr:rowOff>563880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7" r:id="rId12" name="Check Box 7">
              <controlPr defaultSize="0" autoFill="0" autoLine="0" autoPict="0" altText="Utført">
                <anchor moveWithCells="1">
                  <from>
                    <xdr:col>2</xdr:col>
                    <xdr:colOff>7620</xdr:colOff>
                    <xdr:row>36</xdr:row>
                    <xdr:rowOff>236220</xdr:rowOff>
                  </from>
                  <to>
                    <xdr:col>3</xdr:col>
                    <xdr:colOff>22860</xdr:colOff>
                    <xdr:row>36</xdr:row>
                    <xdr:rowOff>685800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8" r:id="rId13" name="Check Box 8">
              <controlPr defaultSize="0" autoFill="0" autoLine="0" autoPict="0" altText="Utført">
                <anchor moveWithCells="1">
                  <from>
                    <xdr:col>2</xdr:col>
                    <xdr:colOff>7620</xdr:colOff>
                    <xdr:row>37</xdr:row>
                    <xdr:rowOff>236220</xdr:rowOff>
                  </from>
                  <to>
                    <xdr:col>3</xdr:col>
                    <xdr:colOff>22860</xdr:colOff>
                    <xdr:row>37</xdr:row>
                    <xdr:rowOff>563880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0" r:id="rId14" name="Check Box 10">
              <controlPr defaultSize="0" autoFill="0" autoLine="0" autoPict="0" altText="Utført">
                <anchor moveWithCells="1">
                  <from>
                    <xdr:col>2</xdr:col>
                    <xdr:colOff>7620</xdr:colOff>
                    <xdr:row>43</xdr:row>
                    <xdr:rowOff>144780</xdr:rowOff>
                  </from>
                  <to>
                    <xdr:col>3</xdr:col>
                    <xdr:colOff>22860</xdr:colOff>
                    <xdr:row>43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1" r:id="rId15" name="Check Box 11">
              <controlPr defaultSize="0" autoFill="0" autoLine="0" autoPict="0" altText="Utført">
                <anchor moveWithCells="1">
                  <from>
                    <xdr:col>1</xdr:col>
                    <xdr:colOff>99060</xdr:colOff>
                    <xdr:row>50</xdr:row>
                    <xdr:rowOff>144780</xdr:rowOff>
                  </from>
                  <to>
                    <xdr:col>2</xdr:col>
                    <xdr:colOff>617220</xdr:colOff>
                    <xdr:row>50</xdr:row>
                    <xdr:rowOff>464820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3" r:id="rId16" name="Check Box 13">
              <controlPr defaultSize="0" autoFill="0" autoLine="0" autoPict="0" altText="Utført">
                <anchor moveWithCells="1">
                  <from>
                    <xdr:col>2</xdr:col>
                    <xdr:colOff>7620</xdr:colOff>
                    <xdr:row>49</xdr:row>
                    <xdr:rowOff>236220</xdr:rowOff>
                  </from>
                  <to>
                    <xdr:col>3</xdr:col>
                    <xdr:colOff>22860</xdr:colOff>
                    <xdr:row>49</xdr:row>
                    <xdr:rowOff>655320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5" r:id="rId17" name="Check Box 15">
              <controlPr defaultSize="0" autoFill="0" autoLine="0" autoPict="0" altText="Utført">
                <anchor moveWithCells="1">
                  <from>
                    <xdr:col>2</xdr:col>
                    <xdr:colOff>7620</xdr:colOff>
                    <xdr:row>30</xdr:row>
                    <xdr:rowOff>381000</xdr:rowOff>
                  </from>
                  <to>
                    <xdr:col>3</xdr:col>
                    <xdr:colOff>22860</xdr:colOff>
                    <xdr:row>30</xdr:row>
                    <xdr:rowOff>708660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99E472A4-A07D-4F3E-9F06-74D54B7AFBCB}">
            <xm:f>Kodeverk!$E$6</xm:f>
            <x14:dxf>
              <font>
                <b/>
                <i val="0"/>
              </font>
              <fill>
                <patternFill>
                  <bgColor theme="8" tint="0.79998168889431442"/>
                </patternFill>
              </fill>
            </x14:dxf>
          </x14:cfRule>
          <x14:cfRule type="cellIs" priority="2" operator="equal" id="{B6FF567D-9048-4EC0-A072-DA251B9AD80B}">
            <xm:f>Kodeverk!$E$5</xm:f>
            <x14:dxf>
              <font>
                <b/>
                <i val="0"/>
                <color auto="1"/>
              </font>
              <fill>
                <patternFill>
                  <bgColor rgb="FFFFEB9C"/>
                </patternFill>
              </fill>
            </x14:dxf>
          </x14:cfRule>
          <x14:cfRule type="cellIs" priority="3" operator="equal" id="{1C8DD9C2-083A-48AA-97A5-C7003B431D09}">
            <xm:f>Kodeverk!$E$4</xm:f>
            <x14:dxf>
              <font>
                <b/>
                <i val="0"/>
              </font>
              <fill>
                <patternFill>
                  <bgColor rgb="FFFFB4B4"/>
                </patternFill>
              </fill>
            </x14:dxf>
          </x14:cfRule>
          <x14:cfRule type="cellIs" priority="4" operator="equal" id="{46D5F34F-0A8C-4675-ADD8-5EB3A69DA471}">
            <xm:f>Kodeverk!$E$3</xm:f>
            <x14:dxf>
              <font>
                <b/>
                <i val="0"/>
                <color auto="1"/>
              </font>
              <fill>
                <patternFill>
                  <bgColor theme="9" tint="0.59996337778862885"/>
                </patternFill>
              </fill>
            </x14:dxf>
          </x14:cfRule>
          <xm:sqref>H27:H31 H37:H38 H44 A50:H51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13BEAD9A-05AD-4790-91BA-E80B87C80AB6}">
          <x14:formula1>
            <xm:f>Kodeverk!$E$3:$E$6</xm:f>
          </x14:formula1>
          <xm:sqref>H27:H31 H37:H38 H44 H50:H51</xm:sqref>
        </x14:dataValidation>
        <x14:dataValidation type="date" allowBlank="1" showInputMessage="1" showErrorMessage="1" promptTitle="Kontrollperiode" prompt="Kontrollperioden må være innenfor perioden hvor kontraktsarbeidet er utført." xr:uid="{306645F3-2096-49C1-B45A-FBD804DBCD3B}">
          <x14:formula1>
            <xm:f>'1. Informasjon om kontrakt'!G9</xm:f>
          </x14:formula1>
          <x14:formula2>
            <xm:f>'1. Informasjon om kontrakt'!G11</xm:f>
          </x14:formula2>
          <xm:sqref>E9</xm:sqref>
        </x14:dataValidation>
        <x14:dataValidation type="date" allowBlank="1" showInputMessage="1" showErrorMessage="1" promptTitle="Kontrollperiode" prompt="Kontrollperioden må være innenfor perioden hvor kontraktsarbeidet er utført." xr:uid="{29A429FF-DBD1-456F-94BE-568C60770049}">
          <x14:formula1>
            <xm:f>'1. Informasjon om kontrakt'!G9</xm:f>
          </x14:formula1>
          <x14:formula2>
            <xm:f>'1. Informasjon om kontrakt'!G11+1</xm:f>
          </x14:formula2>
          <xm:sqref>E10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2DE648-EA57-47C7-9A77-8A44609AFF18}">
  <sheetPr codeName="Sheet5">
    <tabColor theme="0" tint="-0.249977111117893"/>
  </sheetPr>
  <dimension ref="A1:H41"/>
  <sheetViews>
    <sheetView workbookViewId="0">
      <pane ySplit="1" topLeftCell="A8" activePane="bottomLeft" state="frozen"/>
      <selection pane="bottomLeft" activeCell="B35" sqref="B35"/>
    </sheetView>
  </sheetViews>
  <sheetFormatPr baseColWidth="10" defaultColWidth="9.109375" defaultRowHeight="14.4" x14ac:dyDescent="0.3"/>
  <cols>
    <col min="1" max="1" width="25.5546875" style="1" bestFit="1" customWidth="1"/>
    <col min="2" max="2" width="28.109375" style="1" customWidth="1"/>
    <col min="3" max="3" width="6.33203125" style="1" customWidth="1"/>
    <col min="4" max="16384" width="9.109375" style="1"/>
  </cols>
  <sheetData>
    <row r="1" spans="1:8" ht="18" x14ac:dyDescent="0.3">
      <c r="A1" s="77" t="s">
        <v>84</v>
      </c>
      <c r="B1" s="21"/>
      <c r="C1" s="21"/>
      <c r="D1" s="21"/>
      <c r="E1" s="21"/>
      <c r="F1" s="21"/>
      <c r="G1" s="21"/>
      <c r="H1" s="78" t="s">
        <v>92</v>
      </c>
    </row>
    <row r="2" spans="1:8" x14ac:dyDescent="0.3">
      <c r="A2" s="75" t="s">
        <v>86</v>
      </c>
      <c r="B2" s="75" t="s">
        <v>85</v>
      </c>
      <c r="C2" s="75" t="s">
        <v>87</v>
      </c>
      <c r="D2" s="75" t="s">
        <v>88</v>
      </c>
      <c r="E2" s="75" t="s">
        <v>174</v>
      </c>
      <c r="F2" s="74"/>
      <c r="G2" s="74"/>
      <c r="H2" s="74"/>
    </row>
    <row r="3" spans="1:8" x14ac:dyDescent="0.3">
      <c r="A3" s="1" t="s">
        <v>8</v>
      </c>
      <c r="B3" s="1" t="s">
        <v>9</v>
      </c>
      <c r="C3" s="1">
        <v>1</v>
      </c>
      <c r="D3" s="1" t="b">
        <v>1</v>
      </c>
      <c r="E3" s="1" t="s">
        <v>175</v>
      </c>
    </row>
    <row r="4" spans="1:8" x14ac:dyDescent="0.3">
      <c r="A4" s="1" t="s">
        <v>6</v>
      </c>
      <c r="B4" s="1" t="s">
        <v>10</v>
      </c>
      <c r="C4" s="1">
        <v>2</v>
      </c>
      <c r="D4" s="1" t="b">
        <v>0</v>
      </c>
      <c r="E4" s="1" t="s">
        <v>176</v>
      </c>
    </row>
    <row r="5" spans="1:8" x14ac:dyDescent="0.3">
      <c r="A5" s="1" t="s">
        <v>7</v>
      </c>
      <c r="B5" s="1" t="s">
        <v>11</v>
      </c>
      <c r="C5" s="1">
        <v>3</v>
      </c>
      <c r="E5" s="1" t="s">
        <v>177</v>
      </c>
    </row>
    <row r="6" spans="1:8" x14ac:dyDescent="0.3">
      <c r="C6" s="1">
        <v>4</v>
      </c>
      <c r="E6" s="1" t="s">
        <v>178</v>
      </c>
    </row>
    <row r="7" spans="1:8" x14ac:dyDescent="0.3">
      <c r="C7" s="1">
        <v>5</v>
      </c>
    </row>
    <row r="8" spans="1:8" x14ac:dyDescent="0.3">
      <c r="C8" s="1">
        <v>6</v>
      </c>
    </row>
    <row r="9" spans="1:8" x14ac:dyDescent="0.3">
      <c r="C9" s="1">
        <v>7</v>
      </c>
    </row>
    <row r="10" spans="1:8" x14ac:dyDescent="0.3">
      <c r="C10" s="1">
        <v>8</v>
      </c>
    </row>
    <row r="11" spans="1:8" x14ac:dyDescent="0.3">
      <c r="C11" s="1">
        <v>9</v>
      </c>
    </row>
    <row r="12" spans="1:8" x14ac:dyDescent="0.3">
      <c r="C12" s="1">
        <v>10</v>
      </c>
    </row>
    <row r="13" spans="1:8" x14ac:dyDescent="0.3">
      <c r="C13" s="1" t="s">
        <v>12</v>
      </c>
    </row>
    <row r="19" spans="1:8" ht="63.75" customHeight="1" x14ac:dyDescent="0.3">
      <c r="A19" s="165" t="s">
        <v>217</v>
      </c>
      <c r="B19" s="165"/>
      <c r="C19" s="165"/>
      <c r="D19" s="165"/>
      <c r="E19" s="165"/>
      <c r="F19" s="165"/>
      <c r="G19" s="165"/>
      <c r="H19" s="165"/>
    </row>
    <row r="20" spans="1:8" x14ac:dyDescent="0.3">
      <c r="A20" s="75" t="s">
        <v>89</v>
      </c>
      <c r="B20" s="74"/>
      <c r="C20" s="75" t="s">
        <v>90</v>
      </c>
      <c r="D20" s="75" t="s">
        <v>91</v>
      </c>
      <c r="E20" s="74"/>
      <c r="F20" s="74"/>
      <c r="G20" s="74"/>
      <c r="H20" s="74"/>
    </row>
    <row r="21" spans="1:8" x14ac:dyDescent="0.3">
      <c r="A21" s="1" t="s">
        <v>33</v>
      </c>
      <c r="B21" s="1" t="s">
        <v>130</v>
      </c>
      <c r="C21" s="97">
        <v>12</v>
      </c>
      <c r="D21" s="97">
        <v>7</v>
      </c>
    </row>
    <row r="22" spans="1:8" x14ac:dyDescent="0.3">
      <c r="A22" s="1" t="s">
        <v>34</v>
      </c>
      <c r="B22" s="1" t="s">
        <v>23</v>
      </c>
      <c r="C22" s="97">
        <v>10</v>
      </c>
      <c r="D22" s="97">
        <v>5</v>
      </c>
    </row>
    <row r="23" spans="1:8" x14ac:dyDescent="0.3">
      <c r="A23" s="1" t="s">
        <v>35</v>
      </c>
      <c r="B23" s="1" t="s">
        <v>24</v>
      </c>
      <c r="C23" s="97">
        <v>6</v>
      </c>
      <c r="D23" s="97">
        <v>4</v>
      </c>
    </row>
    <row r="24" spans="1:8" x14ac:dyDescent="0.3">
      <c r="A24" s="1" t="s">
        <v>36</v>
      </c>
      <c r="B24" s="1" t="s">
        <v>25</v>
      </c>
      <c r="C24" s="97">
        <v>7</v>
      </c>
      <c r="D24" s="97">
        <v>4</v>
      </c>
    </row>
    <row r="25" spans="1:8" x14ac:dyDescent="0.3">
      <c r="C25" s="97"/>
      <c r="D25" s="97"/>
    </row>
    <row r="29" spans="1:8" x14ac:dyDescent="0.3">
      <c r="A29" s="166" t="s">
        <v>124</v>
      </c>
      <c r="B29" s="166"/>
      <c r="C29" s="166"/>
      <c r="D29" s="166"/>
      <c r="E29" s="166"/>
      <c r="F29" s="166"/>
      <c r="G29" s="166"/>
      <c r="H29" s="166"/>
    </row>
    <row r="30" spans="1:8" x14ac:dyDescent="0.3">
      <c r="A30" s="95" t="s">
        <v>109</v>
      </c>
      <c r="B30" s="95" t="s">
        <v>117</v>
      </c>
      <c r="C30" s="95" t="s">
        <v>119</v>
      </c>
      <c r="D30" s="95"/>
      <c r="E30" s="95"/>
      <c r="F30" s="95"/>
      <c r="G30" s="95"/>
      <c r="H30" s="95"/>
    </row>
    <row r="31" spans="1:8" x14ac:dyDescent="0.3">
      <c r="A31" s="1" t="s">
        <v>111</v>
      </c>
      <c r="B31" s="98" t="s">
        <v>110</v>
      </c>
      <c r="C31" s="1" t="s">
        <v>129</v>
      </c>
    </row>
    <row r="32" spans="1:8" x14ac:dyDescent="0.3">
      <c r="A32" s="1" t="s">
        <v>114</v>
      </c>
      <c r="B32" s="98" t="s">
        <v>112</v>
      </c>
      <c r="C32" s="1" t="s">
        <v>129</v>
      </c>
    </row>
    <row r="33" spans="1:3" x14ac:dyDescent="0.3">
      <c r="A33" s="1" t="s">
        <v>115</v>
      </c>
      <c r="B33" s="98" t="s">
        <v>113</v>
      </c>
      <c r="C33" s="1" t="s">
        <v>129</v>
      </c>
    </row>
    <row r="34" spans="1:3" x14ac:dyDescent="0.3">
      <c r="A34" s="1" t="s">
        <v>116</v>
      </c>
      <c r="B34" s="98" t="s">
        <v>142</v>
      </c>
      <c r="C34" s="1" t="s">
        <v>129</v>
      </c>
    </row>
    <row r="35" spans="1:3" x14ac:dyDescent="0.3">
      <c r="A35" s="1" t="s">
        <v>118</v>
      </c>
      <c r="B35" s="98">
        <v>1461</v>
      </c>
      <c r="C35" s="1" t="s">
        <v>218</v>
      </c>
    </row>
    <row r="36" spans="1:3" x14ac:dyDescent="0.3">
      <c r="A36" s="1" t="s">
        <v>90</v>
      </c>
      <c r="B36" s="98" t="s">
        <v>90</v>
      </c>
      <c r="C36" s="1" t="s">
        <v>128</v>
      </c>
    </row>
    <row r="37" spans="1:3" x14ac:dyDescent="0.3">
      <c r="A37" s="1" t="s">
        <v>91</v>
      </c>
      <c r="B37" s="98" t="s">
        <v>91</v>
      </c>
      <c r="C37" s="1" t="s">
        <v>128</v>
      </c>
    </row>
    <row r="38" spans="1:3" x14ac:dyDescent="0.3">
      <c r="A38" s="1" t="s">
        <v>123</v>
      </c>
      <c r="B38" s="98" t="s">
        <v>123</v>
      </c>
      <c r="C38" s="1" t="s">
        <v>128</v>
      </c>
    </row>
    <row r="39" spans="1:3" x14ac:dyDescent="0.3">
      <c r="A39" s="1" t="s">
        <v>126</v>
      </c>
      <c r="B39" s="98" t="s">
        <v>126</v>
      </c>
      <c r="C39" s="1" t="s">
        <v>216</v>
      </c>
    </row>
    <row r="40" spans="1:3" x14ac:dyDescent="0.3">
      <c r="A40" s="1" t="s">
        <v>127</v>
      </c>
      <c r="B40" s="98" t="s">
        <v>127</v>
      </c>
      <c r="C40" s="1" t="s">
        <v>216</v>
      </c>
    </row>
    <row r="41" spans="1:3" x14ac:dyDescent="0.3">
      <c r="B41" s="98"/>
    </row>
  </sheetData>
  <mergeCells count="2">
    <mergeCell ref="A19:H19"/>
    <mergeCell ref="A29:H2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763B9A-87C6-472D-90F7-59F96B308D6A}">
  <sheetPr codeName="Sheet6">
    <tabColor theme="0" tint="-0.249977111117893"/>
  </sheetPr>
  <dimension ref="A1:C10"/>
  <sheetViews>
    <sheetView workbookViewId="0">
      <selection activeCell="B9" sqref="B9"/>
    </sheetView>
  </sheetViews>
  <sheetFormatPr baseColWidth="10" defaultColWidth="9.109375" defaultRowHeight="14.4" x14ac:dyDescent="0.3"/>
  <cols>
    <col min="1" max="1" width="19.5546875" style="1" customWidth="1"/>
    <col min="2" max="2" width="98.6640625" style="3" customWidth="1"/>
    <col min="3" max="3" width="28" style="1" bestFit="1" customWidth="1"/>
    <col min="4" max="16384" width="9.109375" style="1"/>
  </cols>
  <sheetData>
    <row r="1" spans="1:3" x14ac:dyDescent="0.3">
      <c r="A1" s="166" t="s">
        <v>121</v>
      </c>
      <c r="B1" s="166"/>
      <c r="C1" s="166"/>
    </row>
    <row r="4" spans="1:3" x14ac:dyDescent="0.3">
      <c r="A4" s="166" t="s">
        <v>102</v>
      </c>
      <c r="B4" s="166"/>
      <c r="C4" s="166"/>
    </row>
    <row r="5" spans="1:3" x14ac:dyDescent="0.3">
      <c r="A5" s="2" t="s">
        <v>55</v>
      </c>
      <c r="B5" s="24"/>
      <c r="C5" s="24"/>
    </row>
    <row r="6" spans="1:3" ht="129.6" x14ac:dyDescent="0.3">
      <c r="A6" s="1" t="s">
        <v>56</v>
      </c>
      <c r="B6" s="22" t="s">
        <v>120</v>
      </c>
      <c r="C6" s="1" t="s">
        <v>64</v>
      </c>
    </row>
    <row r="7" spans="1:3" ht="129.6" x14ac:dyDescent="0.3">
      <c r="A7" s="1" t="s">
        <v>57</v>
      </c>
      <c r="B7" s="3" t="s">
        <v>122</v>
      </c>
      <c r="C7" s="1" t="s">
        <v>66</v>
      </c>
    </row>
    <row r="8" spans="1:3" ht="43.2" x14ac:dyDescent="0.3">
      <c r="A8" s="1" t="s">
        <v>58</v>
      </c>
      <c r="B8" s="22" t="s">
        <v>158</v>
      </c>
      <c r="C8" s="1" t="s">
        <v>65</v>
      </c>
    </row>
    <row r="10" spans="1:3" x14ac:dyDescent="0.3">
      <c r="B10" s="23"/>
    </row>
  </sheetData>
  <mergeCells count="2">
    <mergeCell ref="A4:C4"/>
    <mergeCell ref="A1:C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7</vt:i4>
      </vt:variant>
      <vt:variant>
        <vt:lpstr>Navngitte områder</vt:lpstr>
      </vt:variant>
      <vt:variant>
        <vt:i4>49</vt:i4>
      </vt:variant>
    </vt:vector>
  </HeadingPairs>
  <TitlesOfParts>
    <vt:vector size="56" baseType="lpstr">
      <vt:lpstr>Les her først!</vt:lpstr>
      <vt:lpstr>0. Oppsummering</vt:lpstr>
      <vt:lpstr>1. Informasjon om kontrakt</vt:lpstr>
      <vt:lpstr>2. Risikovurdering</vt:lpstr>
      <vt:lpstr>3. Kontrolltiltak</vt:lpstr>
      <vt:lpstr>Kodeverk</vt:lpstr>
      <vt:lpstr>Anbefalingstekster</vt:lpstr>
      <vt:lpstr>Anbefaling_Høy_Korttekst</vt:lpstr>
      <vt:lpstr>Anbefaling_HøyRisiko</vt:lpstr>
      <vt:lpstr>Anbefaling_Lav_Korttekst</vt:lpstr>
      <vt:lpstr>Anbefaling_LavRisiko</vt:lpstr>
      <vt:lpstr>Anbefaling_Middels_Korttekst</vt:lpstr>
      <vt:lpstr>Anbefaling_MiddelsRisiko</vt:lpstr>
      <vt:lpstr>ForLangKontraktsperiode</vt:lpstr>
      <vt:lpstr>Fullført</vt:lpstr>
      <vt:lpstr>Høy</vt:lpstr>
      <vt:lpstr>Kontraktsperiode</vt:lpstr>
      <vt:lpstr>Lav</vt:lpstr>
      <vt:lpstr>Middels</vt:lpstr>
      <vt:lpstr>RisikogrenseHøy_C1</vt:lpstr>
      <vt:lpstr>RisikogrenseHøy_C2</vt:lpstr>
      <vt:lpstr>RisikogrenseHøy_C3</vt:lpstr>
      <vt:lpstr>RisikogrenseHøy_C4</vt:lpstr>
      <vt:lpstr>RisikogrenseMiddels_C1</vt:lpstr>
      <vt:lpstr>RisikogrenseMiddels_C2</vt:lpstr>
      <vt:lpstr>RisikogrenseMiddels_C3</vt:lpstr>
      <vt:lpstr>RisikogrenseMiddels_C4</vt:lpstr>
      <vt:lpstr>RisikoscoreBeregnet_C1</vt:lpstr>
      <vt:lpstr>RisikoscoreBeregnet_C2</vt:lpstr>
      <vt:lpstr>RisikoscoreBeregnet_C3</vt:lpstr>
      <vt:lpstr>RisikoscoreBeregnet_C4</vt:lpstr>
      <vt:lpstr>Risikoscores_C1</vt:lpstr>
      <vt:lpstr>Risikoscores_C2</vt:lpstr>
      <vt:lpstr>Risikoscores_C3</vt:lpstr>
      <vt:lpstr>Risikoscores_C4</vt:lpstr>
      <vt:lpstr>Risikoscores_Samlet</vt:lpstr>
      <vt:lpstr>Risikosvar_C1</vt:lpstr>
      <vt:lpstr>Risikosvar_C2</vt:lpstr>
      <vt:lpstr>Risikosvar_C3</vt:lpstr>
      <vt:lpstr>Risikosvar_C4</vt:lpstr>
      <vt:lpstr>Risikosvar_Total</vt:lpstr>
      <vt:lpstr>Risikovekter_C1</vt:lpstr>
      <vt:lpstr>Risikovekter_C2</vt:lpstr>
      <vt:lpstr>Risikovekter_C3</vt:lpstr>
      <vt:lpstr>Risikovekter_C4</vt:lpstr>
      <vt:lpstr>Risikovekter_Total</vt:lpstr>
      <vt:lpstr>SluttdatoFørStartdato</vt:lpstr>
      <vt:lpstr>SluttdatoMangler</vt:lpstr>
      <vt:lpstr>StartdatoMangler</vt:lpstr>
      <vt:lpstr>TrueFalse</vt:lpstr>
      <vt:lpstr>Uferdig</vt:lpstr>
      <vt:lpstr>'0. Oppsummering'!Utskriftsområde</vt:lpstr>
      <vt:lpstr>'1. Informasjon om kontrakt'!Utskriftsområde</vt:lpstr>
      <vt:lpstr>'2. Risikovurdering'!Utskriftsområde</vt:lpstr>
      <vt:lpstr>'3. Kontrolltiltak'!Utskriftsområde</vt:lpstr>
      <vt:lpstr>'Les her først!'!Utskriftsområde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Risikostyringsverktøy for lønns- og arbeidsvilkår - DFØ</dc:title>
  <dc:creator>Thomas Bech Pettersen</dc:creator>
  <cp:lastModifiedBy>Iselin Ween Rustad</cp:lastModifiedBy>
  <cp:lastPrinted>2024-10-06T11:32:49Z</cp:lastPrinted>
  <dcterms:created xsi:type="dcterms:W3CDTF">2015-09-02T07:45:51Z</dcterms:created>
  <dcterms:modified xsi:type="dcterms:W3CDTF">2025-01-20T08:36:11Z</dcterms:modified>
</cp:coreProperties>
</file>