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defaultThemeVersion="166925"/>
  <mc:AlternateContent xmlns:mc="http://schemas.openxmlformats.org/markup-compatibility/2006">
    <mc:Choice Requires="x15">
      <x15ac:absPath xmlns:x15ac="http://schemas.microsoft.com/office/spreadsheetml/2010/11/ac" url="H:\OKOEIE\INNKJØP\Rammeavtaler\Renovasjon 2018\0 - Forberedelse\Vedlegg til konkurransen\"/>
    </mc:Choice>
  </mc:AlternateContent>
  <bookViews>
    <workbookView xWindow="0" yWindow="0" windowWidth="28800" windowHeight="11910" activeTab="4" xr2:uid="{67DBB17A-E3F0-4AF3-AAD6-4B0294960189}"/>
  </bookViews>
  <sheets>
    <sheet name="Forklaringer til prisarket" sheetId="4" r:id="rId1"/>
    <sheet name="Skoler-virksomheter" sheetId="2" r:id="rId2"/>
    <sheet name="Tannklinikker" sheetId="3" r:id="rId3"/>
    <sheet name="Prisark andre enheter" sheetId="6" r:id="rId4"/>
    <sheet name="Summering prisark" sheetId="5"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4" i="2" l="1"/>
  <c r="F235" i="2"/>
  <c r="F236" i="2"/>
  <c r="F237" i="2"/>
  <c r="F238" i="2"/>
  <c r="F239" i="2"/>
  <c r="F240" i="2"/>
  <c r="F241" i="2"/>
  <c r="F233" i="2"/>
  <c r="E234" i="2"/>
  <c r="E235" i="2"/>
  <c r="E236" i="2"/>
  <c r="E237" i="2"/>
  <c r="E238" i="2"/>
  <c r="E239" i="2"/>
  <c r="E240" i="2"/>
  <c r="E241" i="2"/>
  <c r="E233" i="2"/>
  <c r="F218" i="2"/>
  <c r="F219" i="2"/>
  <c r="F220" i="2"/>
  <c r="F221" i="2"/>
  <c r="F222" i="2"/>
  <c r="F223" i="2"/>
  <c r="F224" i="2"/>
  <c r="F225" i="2"/>
  <c r="F226" i="2"/>
  <c r="F227" i="2"/>
  <c r="F228" i="2"/>
  <c r="F229" i="2"/>
  <c r="F217" i="2"/>
  <c r="E218" i="2"/>
  <c r="E219" i="2"/>
  <c r="E220" i="2"/>
  <c r="E221" i="2"/>
  <c r="E222" i="2"/>
  <c r="E223" i="2"/>
  <c r="E224" i="2"/>
  <c r="E225" i="2"/>
  <c r="E226" i="2"/>
  <c r="E227" i="2"/>
  <c r="E228" i="2"/>
  <c r="E229" i="2"/>
  <c r="E217" i="2"/>
  <c r="F207" i="2"/>
  <c r="F208" i="2"/>
  <c r="F209" i="2"/>
  <c r="F210" i="2"/>
  <c r="F211" i="2"/>
  <c r="F212" i="2"/>
  <c r="F213" i="2"/>
  <c r="E207" i="2"/>
  <c r="E208" i="2"/>
  <c r="E209" i="2"/>
  <c r="E210" i="2"/>
  <c r="E211" i="2"/>
  <c r="E212" i="2"/>
  <c r="E213" i="2"/>
  <c r="F206" i="2"/>
  <c r="E206" i="2"/>
  <c r="F199" i="2"/>
  <c r="F200" i="2"/>
  <c r="F201" i="2"/>
  <c r="F202" i="2"/>
  <c r="E199" i="2"/>
  <c r="E200" i="2"/>
  <c r="E201" i="2"/>
  <c r="E202" i="2"/>
  <c r="F198" i="2"/>
  <c r="E198" i="2"/>
  <c r="F192" i="2"/>
  <c r="F193" i="2"/>
  <c r="F194" i="2"/>
  <c r="F191" i="2"/>
  <c r="E192" i="2"/>
  <c r="E193" i="2"/>
  <c r="E194" i="2"/>
  <c r="E191" i="2"/>
  <c r="F178" i="2"/>
  <c r="F179" i="2"/>
  <c r="F180" i="2"/>
  <c r="F181" i="2"/>
  <c r="F182" i="2"/>
  <c r="F183" i="2"/>
  <c r="F184" i="2"/>
  <c r="F185" i="2"/>
  <c r="F186" i="2"/>
  <c r="F177" i="2"/>
  <c r="E178" i="2"/>
  <c r="E179" i="2"/>
  <c r="E180" i="2"/>
  <c r="E181" i="2"/>
  <c r="E182" i="2"/>
  <c r="E183" i="2"/>
  <c r="E184" i="2"/>
  <c r="E185" i="2"/>
  <c r="E186" i="2"/>
  <c r="E177" i="2"/>
  <c r="F171" i="2"/>
  <c r="F172" i="2"/>
  <c r="F170" i="2"/>
  <c r="E171" i="2"/>
  <c r="E172" i="2"/>
  <c r="E170" i="2"/>
  <c r="F163" i="2"/>
  <c r="F164" i="2"/>
  <c r="F165" i="2"/>
  <c r="F166" i="2"/>
  <c r="E162" i="2"/>
  <c r="F162" i="2" s="1"/>
  <c r="E163" i="2"/>
  <c r="E164" i="2"/>
  <c r="E165" i="2"/>
  <c r="E166" i="2"/>
  <c r="E161" i="2"/>
  <c r="F161" i="2" s="1"/>
  <c r="F150" i="2"/>
  <c r="F151" i="2"/>
  <c r="F152" i="2"/>
  <c r="F153" i="2"/>
  <c r="F154" i="2"/>
  <c r="F155" i="2"/>
  <c r="F156" i="2"/>
  <c r="F157" i="2"/>
  <c r="E150" i="2"/>
  <c r="E151" i="2"/>
  <c r="E152" i="2"/>
  <c r="E153" i="2"/>
  <c r="E154" i="2"/>
  <c r="E155" i="2"/>
  <c r="E156" i="2"/>
  <c r="E157" i="2"/>
  <c r="F149" i="2"/>
  <c r="E149" i="2"/>
  <c r="F141" i="2"/>
  <c r="F142" i="2"/>
  <c r="F143" i="2"/>
  <c r="F144" i="2"/>
  <c r="F145" i="2"/>
  <c r="F140" i="2"/>
  <c r="E141" i="2"/>
  <c r="E142" i="2"/>
  <c r="E143" i="2"/>
  <c r="E144" i="2"/>
  <c r="E145" i="2"/>
  <c r="E140" i="2"/>
  <c r="F131" i="2"/>
  <c r="F132" i="2"/>
  <c r="F133" i="2"/>
  <c r="F134" i="2"/>
  <c r="F135" i="2"/>
  <c r="F136" i="2"/>
  <c r="F130" i="2"/>
  <c r="E131" i="2"/>
  <c r="E132" i="2"/>
  <c r="E133" i="2"/>
  <c r="E134" i="2"/>
  <c r="E135" i="2"/>
  <c r="E136" i="2"/>
  <c r="E130" i="2"/>
  <c r="F124" i="2"/>
  <c r="F125" i="2"/>
  <c r="F126" i="2"/>
  <c r="F123" i="2"/>
  <c r="E124" i="2"/>
  <c r="E125" i="2"/>
  <c r="E126" i="2"/>
  <c r="E123" i="2"/>
  <c r="F116" i="2"/>
  <c r="F117" i="2"/>
  <c r="F118" i="2"/>
  <c r="F119" i="2"/>
  <c r="E116" i="2"/>
  <c r="E117" i="2"/>
  <c r="E118" i="2"/>
  <c r="E119" i="2"/>
  <c r="E115" i="2"/>
  <c r="F115" i="2" s="1"/>
  <c r="F109" i="2"/>
  <c r="F110" i="2"/>
  <c r="F111" i="2"/>
  <c r="E109" i="2"/>
  <c r="E110" i="2"/>
  <c r="E111" i="2"/>
  <c r="E108" i="2"/>
  <c r="F108" i="2" s="1"/>
  <c r="F93" i="2"/>
  <c r="F94" i="2"/>
  <c r="F95" i="2"/>
  <c r="F97" i="2"/>
  <c r="F98" i="2"/>
  <c r="F99" i="2"/>
  <c r="F100" i="2"/>
  <c r="F101" i="2"/>
  <c r="F102" i="2"/>
  <c r="F103" i="2"/>
  <c r="F104" i="2"/>
  <c r="E93" i="2"/>
  <c r="E94" i="2"/>
  <c r="E95" i="2"/>
  <c r="E96" i="2"/>
  <c r="F96" i="2" s="1"/>
  <c r="E97" i="2"/>
  <c r="E98" i="2"/>
  <c r="E99" i="2"/>
  <c r="E100" i="2"/>
  <c r="E101" i="2"/>
  <c r="E102" i="2"/>
  <c r="E103" i="2"/>
  <c r="E104" i="2"/>
  <c r="F92" i="2"/>
  <c r="E92" i="2"/>
  <c r="F82" i="2"/>
  <c r="F83" i="2"/>
  <c r="F84" i="2"/>
  <c r="F85" i="2"/>
  <c r="F86" i="2"/>
  <c r="F87" i="2"/>
  <c r="F88" i="2"/>
  <c r="E82" i="2"/>
  <c r="E83" i="2"/>
  <c r="E84" i="2"/>
  <c r="E85" i="2"/>
  <c r="E86" i="2"/>
  <c r="E87" i="2"/>
  <c r="E88" i="2"/>
  <c r="F81" i="2"/>
  <c r="E81" i="2"/>
  <c r="F71" i="2"/>
  <c r="F72" i="2"/>
  <c r="F73" i="2"/>
  <c r="F74" i="2"/>
  <c r="F75" i="2"/>
  <c r="F76" i="2"/>
  <c r="F77" i="2"/>
  <c r="E71" i="2"/>
  <c r="E72" i="2"/>
  <c r="E73" i="2"/>
  <c r="E74" i="2"/>
  <c r="E75" i="2"/>
  <c r="E76" i="2"/>
  <c r="E77" i="2"/>
  <c r="F70" i="2"/>
  <c r="E70" i="2"/>
  <c r="F53" i="2" l="1"/>
  <c r="F54" i="2"/>
  <c r="F55" i="2"/>
  <c r="F56" i="2"/>
  <c r="F57" i="2"/>
  <c r="F58" i="2"/>
  <c r="F59" i="2"/>
  <c r="F60" i="2"/>
  <c r="F61" i="2"/>
  <c r="F62" i="2"/>
  <c r="F63" i="2"/>
  <c r="F64" i="2"/>
  <c r="F65" i="2"/>
  <c r="F66" i="2"/>
  <c r="F52" i="2"/>
  <c r="E53" i="2"/>
  <c r="E54" i="2"/>
  <c r="E55" i="2"/>
  <c r="E56" i="2"/>
  <c r="E57" i="2"/>
  <c r="E58" i="2"/>
  <c r="E59" i="2"/>
  <c r="E60" i="2"/>
  <c r="E61" i="2"/>
  <c r="E62" i="2"/>
  <c r="E63" i="2"/>
  <c r="E64" i="2"/>
  <c r="E65" i="2"/>
  <c r="E66" i="2"/>
  <c r="E52" i="2"/>
  <c r="F38" i="2"/>
  <c r="F39" i="2"/>
  <c r="F40" i="2"/>
  <c r="F41" i="2"/>
  <c r="F42" i="2"/>
  <c r="F43" i="2"/>
  <c r="F44" i="2"/>
  <c r="F45" i="2"/>
  <c r="F46" i="2"/>
  <c r="F47" i="2"/>
  <c r="F48" i="2"/>
  <c r="F37" i="2"/>
  <c r="E38" i="2"/>
  <c r="E39" i="2"/>
  <c r="E40" i="2"/>
  <c r="E41" i="2"/>
  <c r="E42" i="2"/>
  <c r="E43" i="2"/>
  <c r="E44" i="2"/>
  <c r="E45" i="2"/>
  <c r="E46" i="2"/>
  <c r="E47" i="2"/>
  <c r="E48" i="2"/>
  <c r="E37" i="2"/>
  <c r="E30" i="2"/>
  <c r="E31" i="2"/>
  <c r="E32" i="2"/>
  <c r="E33" i="2"/>
  <c r="F30" i="2"/>
  <c r="F31" i="2"/>
  <c r="F32" i="2"/>
  <c r="F33" i="2"/>
  <c r="F29" i="2"/>
  <c r="E29" i="2"/>
  <c r="E4" i="2"/>
  <c r="F4" i="2" s="1"/>
  <c r="F16" i="2"/>
  <c r="F17" i="2"/>
  <c r="F18" i="2"/>
  <c r="F19" i="2"/>
  <c r="F20" i="2"/>
  <c r="F21" i="2"/>
  <c r="F22" i="2"/>
  <c r="F23" i="2"/>
  <c r="E16" i="2"/>
  <c r="E17" i="2"/>
  <c r="E18" i="2"/>
  <c r="E19" i="2"/>
  <c r="E20" i="2"/>
  <c r="E21" i="2"/>
  <c r="E22" i="2"/>
  <c r="E23" i="2"/>
  <c r="E24" i="2"/>
  <c r="F24" i="2" s="1"/>
  <c r="E25" i="2"/>
  <c r="F25" i="2" s="1"/>
  <c r="E15" i="2"/>
  <c r="F15" i="2" s="1"/>
  <c r="F6" i="2"/>
  <c r="F7" i="2"/>
  <c r="F8" i="2"/>
  <c r="F9" i="2"/>
  <c r="F10" i="2"/>
  <c r="F11" i="2"/>
  <c r="E3" i="2"/>
  <c r="F3" i="2" s="1"/>
  <c r="E5" i="2"/>
  <c r="F5" i="2" s="1"/>
  <c r="E6" i="2"/>
  <c r="E7" i="2"/>
  <c r="E8" i="2"/>
  <c r="E9" i="2"/>
  <c r="E10" i="2"/>
  <c r="E11" i="2"/>
  <c r="E2" i="2"/>
  <c r="F2" i="2" s="1"/>
  <c r="D14" i="6" l="1"/>
  <c r="B6" i="5" s="1"/>
  <c r="E19" i="3"/>
  <c r="K19" i="3"/>
  <c r="H19" i="3"/>
  <c r="K11" i="3"/>
  <c r="K12" i="3" s="1"/>
  <c r="H11" i="3"/>
  <c r="H12" i="3" s="1"/>
  <c r="E11" i="3"/>
  <c r="E12" i="3" s="1"/>
  <c r="Q158" i="2"/>
  <c r="Q150" i="2"/>
  <c r="Q151" i="2"/>
  <c r="Q152" i="2"/>
  <c r="Q153" i="2"/>
  <c r="Q154" i="2"/>
  <c r="Q155" i="2"/>
  <c r="Q156" i="2"/>
  <c r="Q157" i="2"/>
  <c r="Q149" i="2"/>
  <c r="N158" i="2"/>
  <c r="N150" i="2"/>
  <c r="N151" i="2"/>
  <c r="N152" i="2"/>
  <c r="N153" i="2"/>
  <c r="N154" i="2"/>
  <c r="N155" i="2"/>
  <c r="N156" i="2"/>
  <c r="N157" i="2"/>
  <c r="N149" i="2"/>
  <c r="K158" i="2"/>
  <c r="K150" i="2"/>
  <c r="K151" i="2"/>
  <c r="K152" i="2"/>
  <c r="K153" i="2"/>
  <c r="K154" i="2"/>
  <c r="K155" i="2"/>
  <c r="K156" i="2"/>
  <c r="K157" i="2"/>
  <c r="K149" i="2"/>
  <c r="G158" i="2"/>
  <c r="F158" i="2"/>
  <c r="R158" i="2" s="1"/>
  <c r="Q218" i="2"/>
  <c r="Q219" i="2"/>
  <c r="Q220" i="2"/>
  <c r="Q221" i="2"/>
  <c r="Q222" i="2"/>
  <c r="Q223" i="2"/>
  <c r="Q224" i="2"/>
  <c r="Q225" i="2"/>
  <c r="Q226" i="2"/>
  <c r="Q227" i="2"/>
  <c r="Q228" i="2"/>
  <c r="Q229" i="2"/>
  <c r="Q217" i="2"/>
  <c r="Q230" i="2" s="1"/>
  <c r="N230" i="2"/>
  <c r="N218" i="2"/>
  <c r="N219" i="2"/>
  <c r="N220" i="2"/>
  <c r="N221" i="2"/>
  <c r="N222" i="2"/>
  <c r="N223" i="2"/>
  <c r="N224" i="2"/>
  <c r="N225" i="2"/>
  <c r="N226" i="2"/>
  <c r="N227" i="2"/>
  <c r="N228" i="2"/>
  <c r="N229" i="2"/>
  <c r="N217" i="2"/>
  <c r="K230" i="2"/>
  <c r="K218" i="2"/>
  <c r="K219" i="2"/>
  <c r="K220" i="2"/>
  <c r="K221" i="2"/>
  <c r="K222" i="2"/>
  <c r="K223" i="2"/>
  <c r="K224" i="2"/>
  <c r="K225" i="2"/>
  <c r="K226" i="2"/>
  <c r="K227" i="2"/>
  <c r="K228" i="2"/>
  <c r="K229" i="2"/>
  <c r="K217" i="2"/>
  <c r="G230" i="2"/>
  <c r="F230" i="2"/>
  <c r="K20" i="3"/>
  <c r="H20" i="3"/>
  <c r="E20" i="3"/>
  <c r="K15" i="3"/>
  <c r="K16" i="3" s="1"/>
  <c r="H15" i="3"/>
  <c r="H16" i="3" s="1"/>
  <c r="E15" i="3"/>
  <c r="E16" i="3" s="1"/>
  <c r="K3" i="3"/>
  <c r="K4" i="3"/>
  <c r="K5" i="3"/>
  <c r="K6" i="3"/>
  <c r="K7" i="3"/>
  <c r="K2" i="3"/>
  <c r="H3" i="3"/>
  <c r="H4" i="3"/>
  <c r="H5" i="3"/>
  <c r="H6" i="3"/>
  <c r="H7" i="3"/>
  <c r="H2" i="3"/>
  <c r="E3" i="3"/>
  <c r="E4" i="3"/>
  <c r="E5" i="3"/>
  <c r="E6" i="3"/>
  <c r="E7" i="3"/>
  <c r="E2" i="3"/>
  <c r="Q234" i="2"/>
  <c r="Q235" i="2"/>
  <c r="Q236" i="2"/>
  <c r="Q237" i="2"/>
  <c r="Q238" i="2"/>
  <c r="Q239" i="2"/>
  <c r="Q240" i="2"/>
  <c r="Q241" i="2"/>
  <c r="Q233" i="2"/>
  <c r="N234" i="2"/>
  <c r="N235" i="2"/>
  <c r="N236" i="2"/>
  <c r="N237" i="2"/>
  <c r="N238" i="2"/>
  <c r="N239" i="2"/>
  <c r="N240" i="2"/>
  <c r="N241" i="2"/>
  <c r="N233" i="2"/>
  <c r="K234" i="2"/>
  <c r="K235" i="2"/>
  <c r="K236" i="2"/>
  <c r="K237" i="2"/>
  <c r="K238" i="2"/>
  <c r="K239" i="2"/>
  <c r="K240" i="2"/>
  <c r="K241" i="2"/>
  <c r="K233" i="2"/>
  <c r="G242" i="2"/>
  <c r="Q207" i="2"/>
  <c r="Q208" i="2"/>
  <c r="Q209" i="2"/>
  <c r="Q210" i="2"/>
  <c r="Q211" i="2"/>
  <c r="Q212" i="2"/>
  <c r="Q213" i="2"/>
  <c r="Q206" i="2"/>
  <c r="N207" i="2"/>
  <c r="N208" i="2"/>
  <c r="N209" i="2"/>
  <c r="N210" i="2"/>
  <c r="N211" i="2"/>
  <c r="N212" i="2"/>
  <c r="N213" i="2"/>
  <c r="N206" i="2"/>
  <c r="K207" i="2"/>
  <c r="K208" i="2"/>
  <c r="K209" i="2"/>
  <c r="K210" i="2"/>
  <c r="K211" i="2"/>
  <c r="K212" i="2"/>
  <c r="K213" i="2"/>
  <c r="K206" i="2"/>
  <c r="G214" i="2"/>
  <c r="Q199" i="2"/>
  <c r="Q200" i="2"/>
  <c r="Q201" i="2"/>
  <c r="Q202" i="2"/>
  <c r="Q198" i="2"/>
  <c r="N199" i="2"/>
  <c r="N200" i="2"/>
  <c r="N201" i="2"/>
  <c r="N202" i="2"/>
  <c r="N198" i="2"/>
  <c r="K199" i="2"/>
  <c r="K200" i="2"/>
  <c r="K201" i="2"/>
  <c r="K202" i="2"/>
  <c r="K198" i="2"/>
  <c r="G203" i="2"/>
  <c r="Q192" i="2"/>
  <c r="Q193" i="2"/>
  <c r="Q194" i="2"/>
  <c r="Q191" i="2"/>
  <c r="N192" i="2"/>
  <c r="N193" i="2"/>
  <c r="N194" i="2"/>
  <c r="N191" i="2"/>
  <c r="K192" i="2"/>
  <c r="K193" i="2"/>
  <c r="K194" i="2"/>
  <c r="K191" i="2"/>
  <c r="G195" i="2"/>
  <c r="Q178" i="2"/>
  <c r="Q179" i="2"/>
  <c r="Q180" i="2"/>
  <c r="Q181" i="2"/>
  <c r="Q182" i="2"/>
  <c r="Q183" i="2"/>
  <c r="Q184" i="2"/>
  <c r="Q185" i="2"/>
  <c r="Q186" i="2"/>
  <c r="Q177" i="2"/>
  <c r="N178" i="2"/>
  <c r="N179" i="2"/>
  <c r="N180" i="2"/>
  <c r="N181" i="2"/>
  <c r="N182" i="2"/>
  <c r="N183" i="2"/>
  <c r="N184" i="2"/>
  <c r="N185" i="2"/>
  <c r="N186" i="2"/>
  <c r="N177" i="2"/>
  <c r="K178" i="2"/>
  <c r="K179" i="2"/>
  <c r="K180" i="2"/>
  <c r="K181" i="2"/>
  <c r="K182" i="2"/>
  <c r="K183" i="2"/>
  <c r="K184" i="2"/>
  <c r="K185" i="2"/>
  <c r="K186" i="2"/>
  <c r="K177" i="2"/>
  <c r="G187" i="2"/>
  <c r="Q171" i="2"/>
  <c r="Q172" i="2"/>
  <c r="Q170" i="2"/>
  <c r="N171" i="2"/>
  <c r="N172" i="2"/>
  <c r="N170" i="2"/>
  <c r="K171" i="2"/>
  <c r="K172" i="2"/>
  <c r="K170" i="2"/>
  <c r="G173" i="2"/>
  <c r="Q162" i="2"/>
  <c r="Q163" i="2"/>
  <c r="Q164" i="2"/>
  <c r="Q165" i="2"/>
  <c r="Q166" i="2"/>
  <c r="Q161" i="2"/>
  <c r="N162" i="2"/>
  <c r="N163" i="2"/>
  <c r="N164" i="2"/>
  <c r="N165" i="2"/>
  <c r="N166" i="2"/>
  <c r="N161" i="2"/>
  <c r="K162" i="2"/>
  <c r="K163" i="2"/>
  <c r="K164" i="2"/>
  <c r="K165" i="2"/>
  <c r="K166" i="2"/>
  <c r="K161" i="2"/>
  <c r="G167" i="2"/>
  <c r="Q141" i="2"/>
  <c r="Q142" i="2"/>
  <c r="Q143" i="2"/>
  <c r="Q144" i="2"/>
  <c r="Q145" i="2"/>
  <c r="Q140" i="2"/>
  <c r="N141" i="2"/>
  <c r="N142" i="2"/>
  <c r="N143" i="2"/>
  <c r="N144" i="2"/>
  <c r="N145" i="2"/>
  <c r="N140" i="2"/>
  <c r="K141" i="2"/>
  <c r="K142" i="2"/>
  <c r="K143" i="2"/>
  <c r="K144" i="2"/>
  <c r="K145" i="2"/>
  <c r="K140" i="2"/>
  <c r="G146" i="2"/>
  <c r="Q131" i="2"/>
  <c r="Q132" i="2"/>
  <c r="Q133" i="2"/>
  <c r="Q134" i="2"/>
  <c r="Q135" i="2"/>
  <c r="Q136" i="2"/>
  <c r="Q130" i="2"/>
  <c r="N131" i="2"/>
  <c r="N132" i="2"/>
  <c r="N133" i="2"/>
  <c r="N134" i="2"/>
  <c r="N135" i="2"/>
  <c r="N136" i="2"/>
  <c r="N130" i="2"/>
  <c r="K131" i="2"/>
  <c r="K132" i="2"/>
  <c r="K133" i="2"/>
  <c r="K134" i="2"/>
  <c r="K135" i="2"/>
  <c r="K136" i="2"/>
  <c r="K130" i="2"/>
  <c r="G137" i="2"/>
  <c r="Q124" i="2"/>
  <c r="Q125" i="2"/>
  <c r="Q126" i="2"/>
  <c r="Q123" i="2"/>
  <c r="N124" i="2"/>
  <c r="N125" i="2"/>
  <c r="N126" i="2"/>
  <c r="N123" i="2"/>
  <c r="K124" i="2"/>
  <c r="K125" i="2"/>
  <c r="K126" i="2"/>
  <c r="K123" i="2"/>
  <c r="G127" i="2"/>
  <c r="Q116" i="2"/>
  <c r="Q117" i="2"/>
  <c r="Q118" i="2"/>
  <c r="Q119" i="2"/>
  <c r="Q115" i="2"/>
  <c r="N116" i="2"/>
  <c r="N117" i="2"/>
  <c r="N118" i="2"/>
  <c r="N119" i="2"/>
  <c r="N115" i="2"/>
  <c r="K116" i="2"/>
  <c r="K117" i="2"/>
  <c r="K118" i="2"/>
  <c r="K119" i="2"/>
  <c r="K115" i="2"/>
  <c r="G120" i="2"/>
  <c r="G112" i="2"/>
  <c r="Q109" i="2"/>
  <c r="Q110" i="2"/>
  <c r="Q111" i="2"/>
  <c r="Q108" i="2"/>
  <c r="N109" i="2"/>
  <c r="N110" i="2"/>
  <c r="N111" i="2"/>
  <c r="N108" i="2"/>
  <c r="K109" i="2"/>
  <c r="K110" i="2"/>
  <c r="K111" i="2"/>
  <c r="K108" i="2"/>
  <c r="G105" i="2"/>
  <c r="Q93" i="2"/>
  <c r="Q94" i="2"/>
  <c r="Q95" i="2"/>
  <c r="Q96" i="2"/>
  <c r="Q97" i="2"/>
  <c r="Q98" i="2"/>
  <c r="Q99" i="2"/>
  <c r="Q100" i="2"/>
  <c r="Q101" i="2"/>
  <c r="Q102" i="2"/>
  <c r="Q103" i="2"/>
  <c r="Q104" i="2"/>
  <c r="Q92" i="2"/>
  <c r="N93" i="2"/>
  <c r="N94" i="2"/>
  <c r="N95" i="2"/>
  <c r="N96" i="2"/>
  <c r="N97" i="2"/>
  <c r="N98" i="2"/>
  <c r="N99" i="2"/>
  <c r="N100" i="2"/>
  <c r="N101" i="2"/>
  <c r="N102" i="2"/>
  <c r="N103" i="2"/>
  <c r="N104" i="2"/>
  <c r="N92" i="2"/>
  <c r="K93" i="2"/>
  <c r="K94" i="2"/>
  <c r="K95" i="2"/>
  <c r="K96" i="2"/>
  <c r="K97" i="2"/>
  <c r="K98" i="2"/>
  <c r="K99" i="2"/>
  <c r="K100" i="2"/>
  <c r="K101" i="2"/>
  <c r="K102" i="2"/>
  <c r="K103" i="2"/>
  <c r="K104" i="2"/>
  <c r="K92" i="2"/>
  <c r="G89" i="2"/>
  <c r="Q82" i="2"/>
  <c r="Q83" i="2"/>
  <c r="Q84" i="2"/>
  <c r="Q85" i="2"/>
  <c r="Q86" i="2"/>
  <c r="Q87" i="2"/>
  <c r="Q88" i="2"/>
  <c r="Q81" i="2"/>
  <c r="N82" i="2"/>
  <c r="N83" i="2"/>
  <c r="N84" i="2"/>
  <c r="N85" i="2"/>
  <c r="N86" i="2"/>
  <c r="N87" i="2"/>
  <c r="N88" i="2"/>
  <c r="N81" i="2"/>
  <c r="K82" i="2"/>
  <c r="K83" i="2"/>
  <c r="K84" i="2"/>
  <c r="K85" i="2"/>
  <c r="K86" i="2"/>
  <c r="K87" i="2"/>
  <c r="K88" i="2"/>
  <c r="K81" i="2"/>
  <c r="G78" i="2"/>
  <c r="Q71" i="2"/>
  <c r="Q72" i="2"/>
  <c r="Q73" i="2"/>
  <c r="Q74" i="2"/>
  <c r="Q75" i="2"/>
  <c r="Q76" i="2"/>
  <c r="Q77" i="2"/>
  <c r="Q70" i="2"/>
  <c r="N71" i="2"/>
  <c r="N72" i="2"/>
  <c r="N73" i="2"/>
  <c r="N74" i="2"/>
  <c r="N75" i="2"/>
  <c r="N76" i="2"/>
  <c r="N77" i="2"/>
  <c r="N70" i="2"/>
  <c r="K71" i="2"/>
  <c r="K72" i="2"/>
  <c r="K73" i="2"/>
  <c r="K74" i="2"/>
  <c r="K75" i="2"/>
  <c r="K76" i="2"/>
  <c r="K77" i="2"/>
  <c r="K70" i="2"/>
  <c r="G67" i="2"/>
  <c r="Q53" i="2"/>
  <c r="Q54" i="2"/>
  <c r="Q55" i="2"/>
  <c r="Q56" i="2"/>
  <c r="Q57" i="2"/>
  <c r="Q58" i="2"/>
  <c r="Q59" i="2"/>
  <c r="Q60" i="2"/>
  <c r="Q61" i="2"/>
  <c r="Q62" i="2"/>
  <c r="Q63" i="2"/>
  <c r="Q64" i="2"/>
  <c r="Q65" i="2"/>
  <c r="Q66" i="2"/>
  <c r="Q52" i="2"/>
  <c r="N53" i="2"/>
  <c r="N54" i="2"/>
  <c r="N55" i="2"/>
  <c r="N56" i="2"/>
  <c r="N57" i="2"/>
  <c r="N58" i="2"/>
  <c r="N59" i="2"/>
  <c r="N60" i="2"/>
  <c r="N61" i="2"/>
  <c r="N62" i="2"/>
  <c r="N63" i="2"/>
  <c r="N64" i="2"/>
  <c r="N65" i="2"/>
  <c r="N66" i="2"/>
  <c r="N52" i="2"/>
  <c r="K53" i="2"/>
  <c r="K54" i="2"/>
  <c r="K55" i="2"/>
  <c r="K56" i="2"/>
  <c r="K57" i="2"/>
  <c r="K58" i="2"/>
  <c r="K59" i="2"/>
  <c r="K60" i="2"/>
  <c r="K61" i="2"/>
  <c r="K62" i="2"/>
  <c r="K63" i="2"/>
  <c r="K64" i="2"/>
  <c r="K65" i="2"/>
  <c r="K66" i="2"/>
  <c r="K52" i="2"/>
  <c r="G49" i="2"/>
  <c r="Q38" i="2"/>
  <c r="Q39" i="2"/>
  <c r="Q40" i="2"/>
  <c r="Q41" i="2"/>
  <c r="Q42" i="2"/>
  <c r="Q43" i="2"/>
  <c r="Q44" i="2"/>
  <c r="Q45" i="2"/>
  <c r="Q46" i="2"/>
  <c r="Q47" i="2"/>
  <c r="Q48" i="2"/>
  <c r="Q37" i="2"/>
  <c r="N38" i="2"/>
  <c r="N39" i="2"/>
  <c r="N40" i="2"/>
  <c r="N41" i="2"/>
  <c r="N42" i="2"/>
  <c r="N43" i="2"/>
  <c r="N44" i="2"/>
  <c r="N45" i="2"/>
  <c r="N46" i="2"/>
  <c r="N47" i="2"/>
  <c r="N48" i="2"/>
  <c r="N37" i="2"/>
  <c r="K38" i="2"/>
  <c r="K39" i="2"/>
  <c r="K40" i="2"/>
  <c r="K41" i="2"/>
  <c r="K42" i="2"/>
  <c r="K43" i="2"/>
  <c r="K44" i="2"/>
  <c r="K45" i="2"/>
  <c r="K46" i="2"/>
  <c r="K47" i="2"/>
  <c r="K48" i="2"/>
  <c r="K37" i="2"/>
  <c r="G34" i="2"/>
  <c r="Q30" i="2"/>
  <c r="Q31" i="2"/>
  <c r="Q32" i="2"/>
  <c r="Q33" i="2"/>
  <c r="Q29" i="2"/>
  <c r="N30" i="2"/>
  <c r="N31" i="2"/>
  <c r="N32" i="2"/>
  <c r="N33" i="2"/>
  <c r="N29" i="2"/>
  <c r="K30" i="2"/>
  <c r="K31" i="2"/>
  <c r="K32" i="2"/>
  <c r="K33" i="2"/>
  <c r="K29" i="2"/>
  <c r="G26" i="2"/>
  <c r="Q16" i="2"/>
  <c r="Q17" i="2"/>
  <c r="Q18" i="2"/>
  <c r="Q19" i="2"/>
  <c r="Q20" i="2"/>
  <c r="Q21" i="2"/>
  <c r="Q22" i="2"/>
  <c r="Q23" i="2"/>
  <c r="Q24" i="2"/>
  <c r="Q25" i="2"/>
  <c r="Q15" i="2"/>
  <c r="N16" i="2"/>
  <c r="N17" i="2"/>
  <c r="N18" i="2"/>
  <c r="N19" i="2"/>
  <c r="N20" i="2"/>
  <c r="N21" i="2"/>
  <c r="N22" i="2"/>
  <c r="N23" i="2"/>
  <c r="N24" i="2"/>
  <c r="N25" i="2"/>
  <c r="N15" i="2"/>
  <c r="K16" i="2"/>
  <c r="K17" i="2"/>
  <c r="K18" i="2"/>
  <c r="K19" i="2"/>
  <c r="K20" i="2"/>
  <c r="K21" i="2"/>
  <c r="K22" i="2"/>
  <c r="K23" i="2"/>
  <c r="K24" i="2"/>
  <c r="K25" i="2"/>
  <c r="K15" i="2"/>
  <c r="E21" i="3" l="1"/>
  <c r="R230" i="2"/>
  <c r="H21" i="3"/>
  <c r="K21" i="3"/>
  <c r="L12" i="3"/>
  <c r="H8" i="3"/>
  <c r="K8" i="3"/>
  <c r="E8" i="3"/>
  <c r="L16" i="3"/>
  <c r="K242" i="2"/>
  <c r="F242" i="2"/>
  <c r="N242" i="2"/>
  <c r="Q242" i="2"/>
  <c r="K146" i="2"/>
  <c r="N146" i="2"/>
  <c r="K167" i="2"/>
  <c r="K203" i="2"/>
  <c r="K214" i="2"/>
  <c r="Q214" i="2"/>
  <c r="N26" i="2"/>
  <c r="F49" i="2"/>
  <c r="K49" i="2"/>
  <c r="K127" i="2"/>
  <c r="Q127" i="2"/>
  <c r="K67" i="2"/>
  <c r="N127" i="2"/>
  <c r="F137" i="2"/>
  <c r="N214" i="2"/>
  <c r="F105" i="2"/>
  <c r="Q49" i="2"/>
  <c r="F67" i="2"/>
  <c r="F146" i="2"/>
  <c r="F167" i="2"/>
  <c r="Q167" i="2"/>
  <c r="Q173" i="2"/>
  <c r="N187" i="2"/>
  <c r="F195" i="2"/>
  <c r="F203" i="2"/>
  <c r="Q137" i="2"/>
  <c r="N173" i="2"/>
  <c r="K187" i="2"/>
  <c r="K195" i="2"/>
  <c r="N195" i="2"/>
  <c r="Q195" i="2"/>
  <c r="Q203" i="2"/>
  <c r="Q146" i="2"/>
  <c r="N167" i="2"/>
  <c r="F173" i="2"/>
  <c r="K173" i="2"/>
  <c r="F187" i="2"/>
  <c r="Q187" i="2"/>
  <c r="N203" i="2"/>
  <c r="F214" i="2"/>
  <c r="N78" i="2"/>
  <c r="F112" i="2"/>
  <c r="K112" i="2"/>
  <c r="N112" i="2"/>
  <c r="Q112" i="2"/>
  <c r="Q120" i="2"/>
  <c r="K137" i="2"/>
  <c r="N67" i="2"/>
  <c r="K26" i="2"/>
  <c r="Q26" i="2"/>
  <c r="F26" i="2"/>
  <c r="Q34" i="2"/>
  <c r="Q67" i="2"/>
  <c r="F78" i="2"/>
  <c r="K78" i="2"/>
  <c r="Q78" i="2"/>
  <c r="Q89" i="2"/>
  <c r="N89" i="2" s="1"/>
  <c r="K105" i="2"/>
  <c r="N105" i="2"/>
  <c r="Q105" i="2"/>
  <c r="F120" i="2"/>
  <c r="N120" i="2"/>
  <c r="N49" i="2"/>
  <c r="F89" i="2"/>
  <c r="K89" i="2"/>
  <c r="K120" i="2"/>
  <c r="F127" i="2"/>
  <c r="N137" i="2"/>
  <c r="F34" i="2"/>
  <c r="K34" i="2"/>
  <c r="N34" i="2" s="1"/>
  <c r="G12" i="2"/>
  <c r="R242" i="2" l="1"/>
  <c r="L8" i="3"/>
  <c r="L21" i="3"/>
  <c r="R49" i="2"/>
  <c r="R120" i="2"/>
  <c r="R127" i="2"/>
  <c r="R146" i="2"/>
  <c r="R34" i="2"/>
  <c r="R214" i="2"/>
  <c r="R67" i="2"/>
  <c r="R89" i="2"/>
  <c r="R26" i="2"/>
  <c r="R203" i="2"/>
  <c r="R195" i="2"/>
  <c r="R167" i="2"/>
  <c r="R105" i="2"/>
  <c r="R137" i="2"/>
  <c r="R173" i="2"/>
  <c r="R187" i="2"/>
  <c r="R78" i="2"/>
  <c r="R112" i="2"/>
  <c r="F12" i="2"/>
  <c r="Q11" i="2"/>
  <c r="N11" i="2"/>
  <c r="K11" i="2"/>
  <c r="Q10" i="2"/>
  <c r="N10" i="2"/>
  <c r="K10" i="2"/>
  <c r="Q9" i="2"/>
  <c r="N9" i="2"/>
  <c r="K9" i="2"/>
  <c r="Q8" i="2"/>
  <c r="N8" i="2"/>
  <c r="K8" i="2"/>
  <c r="Q7" i="2"/>
  <c r="N7" i="2"/>
  <c r="K7" i="2"/>
  <c r="Q6" i="2"/>
  <c r="N6" i="2"/>
  <c r="K6" i="2"/>
  <c r="Q5" i="2"/>
  <c r="N5" i="2"/>
  <c r="K5" i="2"/>
  <c r="Q4" i="2"/>
  <c r="N4" i="2"/>
  <c r="K4" i="2"/>
  <c r="Q3" i="2"/>
  <c r="N3" i="2"/>
  <c r="K3" i="2"/>
  <c r="Q2" i="2"/>
  <c r="N2" i="2"/>
  <c r="K2" i="2"/>
  <c r="L22" i="3" l="1"/>
  <c r="B5" i="5" s="1"/>
  <c r="K12" i="2"/>
  <c r="N12" i="2"/>
  <c r="Q12" i="2"/>
  <c r="R12" i="2" l="1"/>
  <c r="R243" i="2" s="1"/>
  <c r="B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Bjørn-Vidar Mellemsether</author>
  </authors>
  <commentList>
    <comment ref="C54" authorId="0" shapeId="0" xr:uid="{0ED2C679-A6FF-447F-94ED-8C55E9CAEDD0}">
      <text>
        <r>
          <rPr>
            <b/>
            <sz val="9"/>
            <color indexed="81"/>
            <rFont val="Tahoma"/>
            <family val="2"/>
          </rPr>
          <t>Bjørn-Vidar Mellemsether:</t>
        </r>
        <r>
          <rPr>
            <sz val="9"/>
            <color indexed="81"/>
            <rFont val="Tahoma"/>
            <family val="2"/>
          </rPr>
          <t xml:space="preserve">
ØFK eier denne komprimatoren</t>
        </r>
      </text>
    </comment>
    <comment ref="C66" authorId="0" shapeId="0" xr:uid="{9D5EE14A-CC70-4C97-9982-0A38EBBE431E}">
      <text>
        <r>
          <rPr>
            <b/>
            <sz val="9"/>
            <color indexed="81"/>
            <rFont val="Tahoma"/>
            <family val="2"/>
          </rPr>
          <t>Bjørn-Vidar Mellemsether:</t>
        </r>
        <r>
          <rPr>
            <sz val="9"/>
            <color indexed="81"/>
            <rFont val="Tahoma"/>
            <family val="2"/>
          </rPr>
          <t xml:space="preserve">
ØFK eier denne selv.</t>
        </r>
      </text>
    </comment>
  </commentList>
</comments>
</file>

<file path=xl/sharedStrings.xml><?xml version="1.0" encoding="utf-8"?>
<sst xmlns="http://schemas.openxmlformats.org/spreadsheetml/2006/main" count="1036" uniqueCount="278">
  <si>
    <t>Antall</t>
  </si>
  <si>
    <t>Oppsamlingsutstyr</t>
  </si>
  <si>
    <t>Biltype</t>
  </si>
  <si>
    <t>Antall tømminger pr. fraksjon</t>
  </si>
  <si>
    <t>Tot. Kost. Tømming pr. fraksjon</t>
  </si>
  <si>
    <t>kost. Kg. Pr. fraksjon</t>
  </si>
  <si>
    <t>Tot.kost. Pr. fraksjon</t>
  </si>
  <si>
    <t>Leiekost. Tot. Pr. år</t>
  </si>
  <si>
    <t>Antall oppmøter</t>
  </si>
  <si>
    <t>Kost. Pr oppmøte</t>
  </si>
  <si>
    <t>Kost. Tømming pr. fraksjon</t>
  </si>
  <si>
    <t xml:space="preserve">Kg pr. fraksjon </t>
  </si>
  <si>
    <t>Restavfall</t>
  </si>
  <si>
    <t>stk 8m3 lukket</t>
  </si>
  <si>
    <t>Komprimator</t>
  </si>
  <si>
    <t>stk  10m3 åpen</t>
  </si>
  <si>
    <t>lift</t>
  </si>
  <si>
    <t>stk 35m3 åpen</t>
  </si>
  <si>
    <t>krok</t>
  </si>
  <si>
    <t>Matavfall</t>
  </si>
  <si>
    <t>stk 140 ltr beholder</t>
  </si>
  <si>
    <t>Papp</t>
  </si>
  <si>
    <t>1 stk 8m3</t>
  </si>
  <si>
    <t>Papir</t>
  </si>
  <si>
    <t>1 stk 660 ltr beholder</t>
  </si>
  <si>
    <t>Glass</t>
  </si>
  <si>
    <t>1 stk 360 ltr beholder</t>
  </si>
  <si>
    <t>Flatvogn</t>
  </si>
  <si>
    <t>EE-avfall</t>
  </si>
  <si>
    <t>1 stk EE-bur</t>
  </si>
  <si>
    <t>Plast - hardplast (energi)</t>
  </si>
  <si>
    <t>Sekker</t>
  </si>
  <si>
    <t>Plast  - myk folie</t>
  </si>
  <si>
    <t>Leie pr. mnd pr. stk</t>
  </si>
  <si>
    <t>Omstillings kostnader</t>
  </si>
  <si>
    <t>Tot. Kost . Oppmøter</t>
  </si>
  <si>
    <t xml:space="preserve">Skjeberg Folkehøyskole </t>
  </si>
  <si>
    <t>Askim Vgs Vammav 100</t>
  </si>
  <si>
    <t>Kjøkken- og matavfall</t>
  </si>
  <si>
    <t>Blandet bearbeidet trevirke</t>
  </si>
  <si>
    <t>Ren papp</t>
  </si>
  <si>
    <t>Blandet glassemballasje med me</t>
  </si>
  <si>
    <t>Kompleks jern</t>
  </si>
  <si>
    <t xml:space="preserve">Blandet EE-avfall </t>
  </si>
  <si>
    <t>Energiplast</t>
  </si>
  <si>
    <t>Blandet næringsavfall til sort</t>
  </si>
  <si>
    <t>stk 10m3 lukket</t>
  </si>
  <si>
    <t>stk 360L beholder</t>
  </si>
  <si>
    <t>stk 10m3 åpen</t>
  </si>
  <si>
    <t>komp</t>
  </si>
  <si>
    <t>Flatv</t>
  </si>
  <si>
    <t>combi</t>
  </si>
  <si>
    <t>Askim vgs vangsveien 10.</t>
  </si>
  <si>
    <t>Kontorpapir</t>
  </si>
  <si>
    <t>Komplekst jern</t>
  </si>
  <si>
    <t>stk 120L Beholder</t>
  </si>
  <si>
    <t>stk 660L beholder</t>
  </si>
  <si>
    <t>stk 1000L beholder</t>
  </si>
  <si>
    <t>Greåker vgs</t>
  </si>
  <si>
    <t>Anim. Biprodukter Fettavfall</t>
  </si>
  <si>
    <t>Bølgepapp</t>
  </si>
  <si>
    <t>Sikkerhetsmakulering</t>
  </si>
  <si>
    <t>Folieplast, emballasje</t>
  </si>
  <si>
    <t>Rene masser</t>
  </si>
  <si>
    <t>stk 140L beholder</t>
  </si>
  <si>
    <t>stk 240L beholder</t>
  </si>
  <si>
    <t>stk EE-avfallsbur</t>
  </si>
  <si>
    <t xml:space="preserve">stk 5m3 container </t>
  </si>
  <si>
    <t>stk 8m3 container</t>
  </si>
  <si>
    <t>Liftbil</t>
  </si>
  <si>
    <t>Kabler og ledninger</t>
  </si>
  <si>
    <t>Belysningsutstyr</t>
  </si>
  <si>
    <t>Spillolje, refusjons, bulk</t>
  </si>
  <si>
    <t>Olje-og -fettavfall, bulk</t>
  </si>
  <si>
    <t>stk 20m3 åpen</t>
  </si>
  <si>
    <t>stk Øfk krokkomprimator</t>
  </si>
  <si>
    <t>stk 360l beholder</t>
  </si>
  <si>
    <t xml:space="preserve">stk 10m3 container </t>
  </si>
  <si>
    <t>stk  ISP pall m/karmkarm</t>
  </si>
  <si>
    <t>stk ISP  pall m/karmkarm</t>
  </si>
  <si>
    <t>stk 10m3  åpen</t>
  </si>
  <si>
    <t>komprimator</t>
  </si>
  <si>
    <t>krokbil</t>
  </si>
  <si>
    <t>flatvogn</t>
  </si>
  <si>
    <t>liftbil</t>
  </si>
  <si>
    <t>Sugebil</t>
  </si>
  <si>
    <t>Bølge papp</t>
  </si>
  <si>
    <t>De-ink-usortert</t>
  </si>
  <si>
    <t>Klar plastfolie</t>
  </si>
  <si>
    <t>Henting baller</t>
  </si>
  <si>
    <t>stk pall m/karmer</t>
  </si>
  <si>
    <t>Henting sekker</t>
  </si>
  <si>
    <t xml:space="preserve">Fredrik II, Merkurv 2 </t>
  </si>
  <si>
    <t>De-ink usortert</t>
  </si>
  <si>
    <t>Blandet glassemballasje med m/m</t>
  </si>
  <si>
    <t xml:space="preserve">stk 10m3 lukket </t>
  </si>
  <si>
    <t xml:space="preserve">Bølgepapp </t>
  </si>
  <si>
    <t>Blandet kontorpapir</t>
  </si>
  <si>
    <t>Lysstoffrør</t>
  </si>
  <si>
    <t>Blandet EE-avfall andre</t>
  </si>
  <si>
    <t>stk 360 L</t>
  </si>
  <si>
    <t xml:space="preserve">stk 660L </t>
  </si>
  <si>
    <t xml:space="preserve">stk 10m3 </t>
  </si>
  <si>
    <t>stk 10m3</t>
  </si>
  <si>
    <t>Lift</t>
  </si>
  <si>
    <t>Krok</t>
  </si>
  <si>
    <t>Halden vgs Porsnesbakken 12</t>
  </si>
  <si>
    <t>komp.</t>
  </si>
  <si>
    <t>stk 120L beholder</t>
  </si>
  <si>
    <t>stk 30m3 åpen</t>
  </si>
  <si>
    <t>Halden vgs. Iddev. 44</t>
  </si>
  <si>
    <t>Halden vgs. Iddeveien 37</t>
  </si>
  <si>
    <t>Halden vgs Tosterød</t>
  </si>
  <si>
    <t>Fredrik II vgs Veumv 18</t>
  </si>
  <si>
    <t>Malakoff vgs</t>
  </si>
  <si>
    <t>stk 4m3 åpen</t>
  </si>
  <si>
    <t>St. Olav vgs.</t>
  </si>
  <si>
    <t xml:space="preserve">Utsortert brennbart avfall </t>
  </si>
  <si>
    <t xml:space="preserve">stk 240L </t>
  </si>
  <si>
    <t>komprim.</t>
  </si>
  <si>
    <t>Kalnes vgs</t>
  </si>
  <si>
    <t>Blandet papir, papp, kartong</t>
  </si>
  <si>
    <t>Kompleks jern &amp; metall</t>
  </si>
  <si>
    <t>LD-PE landbruksplast, blandet</t>
  </si>
  <si>
    <t>Stk 30m3 krok</t>
  </si>
  <si>
    <t>stk 10 m3 åpen</t>
  </si>
  <si>
    <t>Mysen vgs</t>
  </si>
  <si>
    <t>Makulator</t>
  </si>
  <si>
    <t>Blandede metaller</t>
  </si>
  <si>
    <t>Blandet myk og hard plastembal</t>
  </si>
  <si>
    <t>stk 240L beholdere</t>
  </si>
  <si>
    <t>stk EE-avfallsbur 2m3</t>
  </si>
  <si>
    <t>stk sekker 240L</t>
  </si>
  <si>
    <t>komprim</t>
  </si>
  <si>
    <t>Mysen vgs. Susebakken</t>
  </si>
  <si>
    <t>Betong u/armering</t>
  </si>
  <si>
    <t>Forurenset betong og tegl</t>
  </si>
  <si>
    <t xml:space="preserve">stk 5m3 åpen </t>
  </si>
  <si>
    <t>Østfold fk Papeibakken</t>
  </si>
  <si>
    <t xml:space="preserve">stk EE-avfallsbur 2m3 </t>
  </si>
  <si>
    <t>Komprim</t>
  </si>
  <si>
    <t>Kirkeparken vgs</t>
  </si>
  <si>
    <t>Fettuskiller</t>
  </si>
  <si>
    <t>Blandet glassemballasje &amp; metall</t>
  </si>
  <si>
    <t>Blandet glass</t>
  </si>
  <si>
    <t xml:space="preserve">Blandet metaller </t>
  </si>
  <si>
    <t xml:space="preserve">Folieplast, annen </t>
  </si>
  <si>
    <t xml:space="preserve">stk 16m3 </t>
  </si>
  <si>
    <t>240L sekker</t>
  </si>
  <si>
    <t xml:space="preserve">stk 20m3 </t>
  </si>
  <si>
    <t>sugebil</t>
  </si>
  <si>
    <t>Glemmen vgs tomteveien 26</t>
  </si>
  <si>
    <t>Glemmen tomtev. 34</t>
  </si>
  <si>
    <t>Farlig avfall, maling,lim,lakk</t>
  </si>
  <si>
    <t>Spillolje, ikke refusjonsberet</t>
  </si>
  <si>
    <t>Olljefiltre</t>
  </si>
  <si>
    <t>Fylkeshuset OscarPedersens vei 39</t>
  </si>
  <si>
    <t>Makulator sikk.</t>
  </si>
  <si>
    <t>Blandet glassemballasje/metall</t>
  </si>
  <si>
    <t xml:space="preserve">Blandet myk og hard plast </t>
  </si>
  <si>
    <t>240L beholder</t>
  </si>
  <si>
    <t>Borg vgs. Raveien 1</t>
  </si>
  <si>
    <t>Blandet metaller</t>
  </si>
  <si>
    <t>Gips</t>
  </si>
  <si>
    <t>Oljefiltre</t>
  </si>
  <si>
    <t>Oljeforurenset masse</t>
  </si>
  <si>
    <t>Blyakkumulatorer</t>
  </si>
  <si>
    <t>Blandet plast, (ikke emballasje)</t>
  </si>
  <si>
    <t>stk 240 L Beholder</t>
  </si>
  <si>
    <t>stk 10m3 komprimator</t>
  </si>
  <si>
    <t>stk 240L Beholder</t>
  </si>
  <si>
    <t>Sekker 240L</t>
  </si>
  <si>
    <t>10m3 lukket</t>
  </si>
  <si>
    <t>Glemmen vgs, Taraveien 13</t>
  </si>
  <si>
    <t>Antall oppmøte</t>
  </si>
  <si>
    <t>Kost pr. oppmøte</t>
  </si>
  <si>
    <t>Kost. Tømming pr.fraksjon</t>
  </si>
  <si>
    <t xml:space="preserve">Kg pr.fraksjon </t>
  </si>
  <si>
    <t>Maling lim og lakk</t>
  </si>
  <si>
    <t>Amalgam</t>
  </si>
  <si>
    <t>Uorganiske salter og annet fas</t>
  </si>
  <si>
    <t>Polymeriserende stoff, isocyan</t>
  </si>
  <si>
    <t>Surt organisk avfall</t>
  </si>
  <si>
    <t>Tot. Kost oppmøter</t>
  </si>
  <si>
    <t>Smittefarlig avfall</t>
  </si>
  <si>
    <t>Moss tannklinikk</t>
  </si>
  <si>
    <t>Sarpsborg tannklinikk Torget 4/6</t>
  </si>
  <si>
    <t>Halden tannklinikk Storgata 2A</t>
  </si>
  <si>
    <t>Askim tannklinikk Vammaveien 100</t>
  </si>
  <si>
    <t>Hva</t>
  </si>
  <si>
    <t>Kr. pr/tømming/pr.time/ pr. kg/ pr. liter</t>
  </si>
  <si>
    <t>Prøvetaking av fraksjoner</t>
  </si>
  <si>
    <t>Timespris for rådgivningstjenester i forbindelse med nybygg /rehabilitering</t>
  </si>
  <si>
    <t xml:space="preserve">Knytesekker 240L </t>
  </si>
  <si>
    <t>Knytesekker 800L</t>
  </si>
  <si>
    <t>Da det er stor usikkerhet til antall, ønsker vi bare oppgitt enhetspriser på dette.</t>
  </si>
  <si>
    <t>Priser på følgende tjenester skal prises separat:</t>
  </si>
  <si>
    <t>Sum kostnad for skoler/virksomheter</t>
  </si>
  <si>
    <t>Sum kostnad for tannklinikker</t>
  </si>
  <si>
    <t>stk 660L beh.</t>
  </si>
  <si>
    <t>Lysstoffrørkasse / Eske</t>
  </si>
  <si>
    <t>Totalt pr. skole</t>
  </si>
  <si>
    <t>Plastsekker</t>
  </si>
  <si>
    <t>paller</t>
  </si>
  <si>
    <t>Fra tank</t>
  </si>
  <si>
    <t>Sikk. makulator</t>
  </si>
  <si>
    <t>Tank</t>
  </si>
  <si>
    <t>Pall</t>
  </si>
  <si>
    <t>Baller</t>
  </si>
  <si>
    <t>Blandet EE avfall</t>
  </si>
  <si>
    <t>Fat 200L</t>
  </si>
  <si>
    <t>Blandet glassembalasje &amp; metall</t>
  </si>
  <si>
    <t>stk 240 L beholder</t>
  </si>
  <si>
    <t>Blandet næringsavfall</t>
  </si>
  <si>
    <t>Blandet papir, papp og kartong</t>
  </si>
  <si>
    <t>kjøkken og matavfall</t>
  </si>
  <si>
    <t>120L beholder</t>
  </si>
  <si>
    <t>komplekst jern og metall</t>
  </si>
  <si>
    <t>stk 5m2 åpen</t>
  </si>
  <si>
    <t>Lysstoffrør og sparepærer</t>
  </si>
  <si>
    <t xml:space="preserve">Kanyleboks ca. 1,5L </t>
  </si>
  <si>
    <t>Rødt farlig avfall ca. 1,5L</t>
  </si>
  <si>
    <t>Fat 200L (kjøpt)</t>
  </si>
  <si>
    <t>BigBag 1000L</t>
  </si>
  <si>
    <t>Kranbil</t>
  </si>
  <si>
    <t>Total leiekost pr. mnd</t>
  </si>
  <si>
    <t>Prisark andre enheter</t>
  </si>
  <si>
    <t>Sone C. Østfold fylkeskommune</t>
  </si>
  <si>
    <t>Sensor for overvåkning av container, tot. Kost pr. år. (mnd. leie + event. andre kost)</t>
  </si>
  <si>
    <t>enhet</t>
  </si>
  <si>
    <t>stk</t>
  </si>
  <si>
    <t>Kr. pr/t</t>
  </si>
  <si>
    <t>Alle priser u/mva.</t>
  </si>
  <si>
    <t>Prisene på sekker må oppgis  slik at vi kan finne en enhetspris på dem. Pris pr. sekk</t>
  </si>
  <si>
    <t>pr. pøve</t>
  </si>
  <si>
    <t>Bare gule felt skal fylles ut</t>
  </si>
  <si>
    <t xml:space="preserve">  </t>
  </si>
  <si>
    <t>Generell info til utfylling av prisregneark.</t>
  </si>
  <si>
    <r>
      <t>·</t>
    </r>
    <r>
      <rPr>
        <sz val="7"/>
        <color theme="1"/>
        <rFont val="Times New Roman"/>
        <family val="1"/>
      </rPr>
      <t xml:space="preserve">         </t>
    </r>
    <r>
      <rPr>
        <sz val="12"/>
        <color theme="1"/>
        <rFont val="Calibri Light"/>
        <family val="2"/>
      </rPr>
      <t>Alle gule felter skal fylles ut, Kolonner som ikke blir fylt ut av tilbyder vil bli betraktet som 0.</t>
    </r>
  </si>
  <si>
    <r>
      <t>·</t>
    </r>
    <r>
      <rPr>
        <sz val="7"/>
        <color theme="1"/>
        <rFont val="Times New Roman"/>
        <family val="1"/>
      </rPr>
      <t xml:space="preserve">         </t>
    </r>
    <r>
      <rPr>
        <sz val="12"/>
        <color theme="1"/>
        <rFont val="Calibri Light"/>
        <family val="2"/>
      </rPr>
      <t>Alle tall i dette konkurransegrunnlag er fra 2017</t>
    </r>
  </si>
  <si>
    <r>
      <t>·</t>
    </r>
    <r>
      <rPr>
        <sz val="7"/>
        <color theme="1"/>
        <rFont val="Times New Roman"/>
        <family val="1"/>
      </rPr>
      <t xml:space="preserve">         </t>
    </r>
    <r>
      <rPr>
        <sz val="12"/>
        <color theme="1"/>
        <rFont val="Calibri Light"/>
        <family val="2"/>
      </rPr>
      <t>Alle priser skal være u/mva.</t>
    </r>
  </si>
  <si>
    <r>
      <t>·</t>
    </r>
    <r>
      <rPr>
        <sz val="7"/>
        <color theme="1"/>
        <rFont val="Times New Roman"/>
        <family val="1"/>
      </rPr>
      <t xml:space="preserve">         </t>
    </r>
    <r>
      <rPr>
        <sz val="12"/>
        <color theme="1"/>
        <rFont val="Calibri Light"/>
        <family val="2"/>
      </rPr>
      <t>Regnearket beregner bare prisene for det første året, selv om avtalen er lengre.</t>
    </r>
  </si>
  <si>
    <r>
      <t>·</t>
    </r>
    <r>
      <rPr>
        <sz val="7"/>
        <color theme="1"/>
        <rFont val="Times New Roman"/>
        <family val="1"/>
      </rPr>
      <t xml:space="preserve">         </t>
    </r>
    <r>
      <rPr>
        <sz val="12"/>
        <color theme="1"/>
        <rFont val="Calibri Light"/>
        <family val="2"/>
      </rPr>
      <t>Det er 3 forskjellige prisark, skoler/virksomheter, tannklinikker og Prisark andre enheter som skal prises. Det kan tilkomme flere produkter enn det som står på disse lister, disse produkter som eventuelt tilkommer skal ha samme prisstruktur som de prisgitte produkter.</t>
    </r>
  </si>
  <si>
    <r>
      <t>·</t>
    </r>
    <r>
      <rPr>
        <sz val="7"/>
        <color theme="1"/>
        <rFont val="Times New Roman"/>
        <family val="1"/>
      </rPr>
      <t xml:space="preserve">         </t>
    </r>
    <r>
      <rPr>
        <sz val="12"/>
        <color theme="1"/>
        <rFont val="Calibri Light"/>
        <family val="2"/>
      </rPr>
      <t>Det tas forbehold om type utstyr, biltype, fraksjonstyper, kg fraksjoner osv. kan avvik og forplikter ikke oppdragsgiver.</t>
    </r>
  </si>
  <si>
    <r>
      <t>·</t>
    </r>
    <r>
      <rPr>
        <sz val="7"/>
        <color theme="1"/>
        <rFont val="Times New Roman"/>
        <family val="1"/>
      </rPr>
      <t xml:space="preserve">         </t>
    </r>
    <r>
      <rPr>
        <sz val="12"/>
        <color theme="1"/>
        <rFont val="Calibri Light"/>
        <family val="2"/>
      </rPr>
      <t>Ikke alle enheter/virksomheter har alle fraksjoner, men skulle det tilkomme flere fraksjoner på en skole /virksomhet skal samme prisstruktur gjelde for dem.</t>
    </r>
  </si>
  <si>
    <r>
      <t>·</t>
    </r>
    <r>
      <rPr>
        <sz val="7"/>
        <color theme="1"/>
        <rFont val="Times New Roman"/>
        <family val="1"/>
      </rPr>
      <t xml:space="preserve">         </t>
    </r>
    <r>
      <rPr>
        <sz val="12"/>
        <color theme="1"/>
        <rFont val="Calibri Light"/>
        <family val="2"/>
      </rPr>
      <t xml:space="preserve"> Antall oppsamlingsutstyr /enheter kan ha vært høyere eller lavere i løpet av året for en periode.</t>
    </r>
  </si>
  <si>
    <r>
      <t>·</t>
    </r>
    <r>
      <rPr>
        <sz val="7"/>
        <color theme="1"/>
        <rFont val="Times New Roman"/>
        <family val="1"/>
      </rPr>
      <t xml:space="preserve">         </t>
    </r>
    <r>
      <rPr>
        <sz val="12"/>
        <color theme="1"/>
        <rFont val="Calibri Light"/>
        <family val="2"/>
      </rPr>
      <t>Vi ha oppgitt noe utstyr som vi selv eier, dette er det også noe usikker het til. Vi har derfor sagt at alt utstyr som står på regnearket som dere skal fylle ut betraktes som utstyr som skal leies av dere. NB! Vi forutsetter at oppmøtepris, tømme pris og pris pr. kg fraksjon vil være den samme selv om vi eier utstyr. Det må tas forbehold om dette ikke aksepteres.</t>
    </r>
  </si>
  <si>
    <r>
      <t>·</t>
    </r>
    <r>
      <rPr>
        <sz val="7"/>
        <color theme="1"/>
        <rFont val="Times New Roman"/>
        <family val="1"/>
      </rPr>
      <t xml:space="preserve">         </t>
    </r>
    <r>
      <rPr>
        <sz val="12"/>
        <color theme="1"/>
        <rFont val="Calibri Light"/>
        <family val="2"/>
      </rPr>
      <t>Det har vært vanskelig å få innhentet all informasjon rundt avfallshåndtering fra tannklinikker. Noe av renovasjonskostandene til tannklinikker inngår i skolerapporteringen og andre inngår i felleskostnader for leie av areal til tannklinikker. Leid areal med felleskostnader vil fortsatt bli holdt utenfor denne avtale. Tannhelse vil tiltre etterhvert som dagens avtaler blir sagt opp eller utløper.</t>
    </r>
  </si>
  <si>
    <r>
      <t>·</t>
    </r>
    <r>
      <rPr>
        <sz val="7"/>
        <color theme="1"/>
        <rFont val="Times New Roman"/>
        <family val="1"/>
      </rPr>
      <t xml:space="preserve">         </t>
    </r>
    <r>
      <rPr>
        <sz val="12"/>
        <color theme="1"/>
        <rFont val="Calibri Light"/>
        <family val="2"/>
      </rPr>
      <t>De fleste tannklinikker har inngått avtale på leie og service av amalgamutskillere, hvor denne leverandøren tar med seg og avhender amalgam.</t>
    </r>
  </si>
  <si>
    <t>Skoler/Virksomheter</t>
  </si>
  <si>
    <t>Alle gule felter skal fylles ut.</t>
  </si>
  <si>
    <r>
      <t>1.</t>
    </r>
    <r>
      <rPr>
        <sz val="7"/>
        <color theme="1"/>
        <rFont val="Times New Roman"/>
        <family val="1"/>
      </rPr>
      <t xml:space="preserve">      </t>
    </r>
    <r>
      <rPr>
        <sz val="12"/>
        <color theme="1"/>
        <rFont val="Calibri Light"/>
        <family val="2"/>
      </rPr>
      <t>Antall oppsamlingsutstyr vi leier. (det skal beregnes leie på utstyr selv om ØFK eier disse. (Tar forbehold om at vi kan eie mere utstyr enn det som er oppgitt her)</t>
    </r>
  </si>
  <si>
    <r>
      <t>2.</t>
    </r>
    <r>
      <rPr>
        <sz val="7"/>
        <color theme="1"/>
        <rFont val="Times New Roman"/>
        <family val="1"/>
      </rPr>
      <t xml:space="preserve">      </t>
    </r>
    <r>
      <rPr>
        <sz val="12"/>
        <color theme="1"/>
        <rFont val="Calibri Light"/>
        <family val="2"/>
      </rPr>
      <t>Type oppsamlingsutstyr, beskriver type container, beholdere osv.</t>
    </r>
  </si>
  <si>
    <r>
      <t>3.</t>
    </r>
    <r>
      <rPr>
        <sz val="7"/>
        <color theme="1"/>
        <rFont val="Times New Roman"/>
        <family val="1"/>
      </rPr>
      <t xml:space="preserve">      </t>
    </r>
    <r>
      <rPr>
        <sz val="12"/>
        <color theme="1"/>
        <rFont val="Calibri Light"/>
        <family val="2"/>
      </rPr>
      <t>Leie pr mnd, gult felt skal fylles ut av tilbyder.</t>
    </r>
  </si>
  <si>
    <r>
      <t>4.</t>
    </r>
    <r>
      <rPr>
        <sz val="7"/>
        <color theme="1"/>
        <rFont val="Times New Roman"/>
        <family val="1"/>
      </rPr>
      <t xml:space="preserve">      </t>
    </r>
    <r>
      <rPr>
        <sz val="12"/>
        <color theme="1"/>
        <rFont val="Calibri Light"/>
        <family val="2"/>
      </rPr>
      <t>Leiekost tot. pr. år, her ligger det inne en formel som gjør om mnd. leie til årsleie.</t>
    </r>
  </si>
  <si>
    <r>
      <t>5.</t>
    </r>
    <r>
      <rPr>
        <sz val="7"/>
        <color theme="1"/>
        <rFont val="Times New Roman"/>
        <family val="1"/>
      </rPr>
      <t xml:space="preserve">      </t>
    </r>
    <r>
      <rPr>
        <sz val="12"/>
        <color theme="1"/>
        <rFont val="Calibri Light"/>
        <family val="2"/>
      </rPr>
      <t>Omstillingskost, gult felt, her skal dere fylle inn hva det vil koste en ny leverandør å etablere tilsvarende utstyr i antall og str. på skole/lokasjon. Dette er en engangskostnad.</t>
    </r>
  </si>
  <si>
    <r>
      <t>6.</t>
    </r>
    <r>
      <rPr>
        <sz val="7"/>
        <color theme="1"/>
        <rFont val="Times New Roman"/>
        <family val="1"/>
      </rPr>
      <t xml:space="preserve">      </t>
    </r>
    <r>
      <rPr>
        <sz val="12"/>
        <color theme="1"/>
        <rFont val="Calibri Light"/>
        <family val="2"/>
      </rPr>
      <t>Biltype, her har vi oppgitt biltype som er best egnet for å hente/tømme den type oppsamlingsutstyr. Her er det noe usikkerhet til type biler, men vi ber dere regne på den biltype som er spesifisert.</t>
    </r>
  </si>
  <si>
    <r>
      <t>7.</t>
    </r>
    <r>
      <rPr>
        <sz val="7"/>
        <color theme="1"/>
        <rFont val="Times New Roman"/>
        <family val="1"/>
      </rPr>
      <t xml:space="preserve">      </t>
    </r>
    <r>
      <rPr>
        <sz val="12"/>
        <color theme="1"/>
        <rFont val="Calibri Light"/>
        <family val="2"/>
      </rPr>
      <t>Her vises antall oppmøter for 2017</t>
    </r>
  </si>
  <si>
    <t>Tannhelse</t>
  </si>
  <si>
    <t>Gule felter skal fylles ut.</t>
  </si>
  <si>
    <t>Utfylling av regneark er nesten det samme som for skoler/virksomheter. Leie av utstyr og omstillingskost for tannhelse er ikke med, da det stort sett blir kjøpt egnede beholdere som blir byttet ved tømming.</t>
  </si>
  <si>
    <t>Pris på noen utvalgt beholder er satt inn i «prisark andre enheter».</t>
  </si>
  <si>
    <t>Her skal tilbyder gi priser på de forespurte enheter.</t>
  </si>
  <si>
    <t>Oppdragsgiver vil ikke anslå forbruk av andre enheter.</t>
  </si>
  <si>
    <t>Summering priser</t>
  </si>
  <si>
    <t>Kolonnene vil selv bli fylt ut etterhvert som prisarkene fylles ut.</t>
  </si>
  <si>
    <t>Her skal tilbyder ikke gjøre noe.</t>
  </si>
  <si>
    <r>
      <t>8.</t>
    </r>
    <r>
      <rPr>
        <sz val="7"/>
        <color theme="1"/>
        <rFont val="Times New Roman"/>
        <family val="1"/>
      </rPr>
      <t xml:space="preserve">      </t>
    </r>
    <r>
      <rPr>
        <sz val="12"/>
        <color theme="1"/>
        <rFont val="Calibri Light"/>
        <family val="2"/>
      </rPr>
      <t>Gult felt, her skal dere fortelle hva kostnaden for oppmøte pr. gang er. Om denne kostnad ligger i noe annet så sett 0 i gult felt.</t>
    </r>
  </si>
  <si>
    <r>
      <t>9.</t>
    </r>
    <r>
      <rPr>
        <sz val="7"/>
        <color theme="1"/>
        <rFont val="Times New Roman"/>
        <family val="1"/>
      </rPr>
      <t xml:space="preserve">      </t>
    </r>
    <r>
      <rPr>
        <sz val="12"/>
        <color theme="1"/>
        <rFont val="Calibri Light"/>
        <family val="2"/>
      </rPr>
      <t>Tot. Kost. Oppmøte regnes ut totalt for 1 år.</t>
    </r>
  </si>
  <si>
    <r>
      <t>10.</t>
    </r>
    <r>
      <rPr>
        <sz val="7"/>
        <color theme="1"/>
        <rFont val="Times New Roman"/>
        <family val="1"/>
      </rPr>
      <t xml:space="preserve">  </t>
    </r>
    <r>
      <rPr>
        <sz val="12"/>
        <color theme="1"/>
        <rFont val="Calibri Light"/>
        <family val="2"/>
      </rPr>
      <t>Antall tømminger, her viser antall tømminger i løpet av året for den/de type beholdere.</t>
    </r>
  </si>
  <si>
    <r>
      <t>11.</t>
    </r>
    <r>
      <rPr>
        <sz val="7"/>
        <color theme="1"/>
        <rFont val="Times New Roman"/>
        <family val="1"/>
      </rPr>
      <t xml:space="preserve">  </t>
    </r>
    <r>
      <rPr>
        <sz val="12"/>
        <color theme="1"/>
        <rFont val="Calibri Light"/>
        <family val="2"/>
      </rPr>
      <t>Gult felt, hva koster det pr. gang å tømme den/de type beholdere. Om denne kostnad ligger i noe annet, sett 0 i gult felt.</t>
    </r>
  </si>
  <si>
    <r>
      <t>12.</t>
    </r>
    <r>
      <rPr>
        <sz val="7"/>
        <color theme="1"/>
        <rFont val="Times New Roman"/>
        <family val="1"/>
      </rPr>
      <t xml:space="preserve">  </t>
    </r>
    <r>
      <rPr>
        <sz val="12"/>
        <color theme="1"/>
        <rFont val="Calibri Light"/>
        <family val="2"/>
      </rPr>
      <t>Tot. Kost tømming pr. fraksjon regnes ut selv for 1 år.</t>
    </r>
  </si>
  <si>
    <r>
      <t>13.</t>
    </r>
    <r>
      <rPr>
        <sz val="7"/>
        <color theme="1"/>
        <rFont val="Times New Roman"/>
        <family val="1"/>
      </rPr>
      <t xml:space="preserve">  </t>
    </r>
    <r>
      <rPr>
        <sz val="12"/>
        <color theme="1"/>
        <rFont val="Calibri Light"/>
        <family val="2"/>
      </rPr>
      <t>Kg pr. fraksjon er hvor mye vi leverte av denne type fraksjon for 2017.</t>
    </r>
  </si>
  <si>
    <r>
      <t>14.</t>
    </r>
    <r>
      <rPr>
        <sz val="7"/>
        <color theme="1"/>
        <rFont val="Times New Roman"/>
        <family val="1"/>
      </rPr>
      <t xml:space="preserve">  </t>
    </r>
    <r>
      <rPr>
        <sz val="12"/>
        <color theme="1"/>
        <rFont val="Calibri Light"/>
        <family val="2"/>
      </rPr>
      <t>Gult felt, her skal dere fylle inn hvor mye dere tar for kg. Pr fraksjon</t>
    </r>
  </si>
  <si>
    <r>
      <t>15.</t>
    </r>
    <r>
      <rPr>
        <sz val="7"/>
        <color theme="1"/>
        <rFont val="Times New Roman"/>
        <family val="1"/>
      </rPr>
      <t xml:space="preserve">  </t>
    </r>
    <r>
      <rPr>
        <sz val="12"/>
        <color theme="1"/>
        <rFont val="Calibri Light"/>
        <family val="2"/>
      </rPr>
      <t>Her regnes totalt kost. Pr fraksjon ut selv for 1 år.</t>
    </r>
  </si>
  <si>
    <r>
      <t>16.</t>
    </r>
    <r>
      <rPr>
        <sz val="7"/>
        <color theme="1"/>
        <rFont val="Times New Roman"/>
        <family val="1"/>
      </rPr>
      <t xml:space="preserve">  </t>
    </r>
    <r>
      <rPr>
        <sz val="12"/>
        <color theme="1"/>
        <rFont val="Calibri Light"/>
        <family val="2"/>
      </rPr>
      <t>Sum pr. skole vil komme frem i kolonnen helt til høyre nederst for hver skole selv. Summen for alle skoler/enheter vil til slutt oppsummeres i en pris som dere vil bli evaluert på.</t>
    </r>
  </si>
  <si>
    <t>Euro Pall</t>
  </si>
  <si>
    <t>Storbag/ BigBag 1000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</si>
</sst>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Calibri"/>
      <family val="2"/>
      <scheme val="minor"/>
    </font>
    <font>
      <sz val="10"/>
      <name val="Calibri"/>
      <family val="2"/>
      <scheme val="minor"/>
    </font>
    <font>
      <b/>
      <sz val="9"/>
      <color indexed="81"/>
      <name val="Tahoma"/>
      <family val="2"/>
    </font>
    <font>
      <sz val="9"/>
      <color indexed="81"/>
      <name val="Tahoma"/>
      <family val="2"/>
    </font>
    <font>
      <sz val="12"/>
      <color theme="1"/>
      <name val="Calibri Light"/>
      <family val="2"/>
    </font>
    <font>
      <b/>
      <sz val="16"/>
      <color rgb="FF262626"/>
      <name val="Calibri Light"/>
      <family val="2"/>
    </font>
    <font>
      <sz val="12"/>
      <color theme="1"/>
      <name val="Symbol"/>
      <family val="1"/>
      <charset val="2"/>
    </font>
    <font>
      <sz val="7"/>
      <color theme="1"/>
      <name val="Times New Roman"/>
      <family val="1"/>
    </font>
  </fonts>
  <fills count="7">
    <fill>
      <patternFill patternType="none"/>
    </fill>
    <fill>
      <patternFill patternType="gray125"/>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s>
  <cellStyleXfs count="1">
    <xf numFmtId="0" fontId="0" fillId="0" borderId="0"/>
  </cellStyleXfs>
  <cellXfs count="61">
    <xf numFmtId="0" fontId="0" fillId="0" borderId="0" xfId="0"/>
    <xf numFmtId="0" fontId="1" fillId="2" borderId="1" xfId="0" applyFont="1" applyFill="1" applyBorder="1" applyAlignment="1">
      <alignment vertical="top" wrapText="1"/>
    </xf>
    <xf numFmtId="0" fontId="1" fillId="2" borderId="1" xfId="0" applyFont="1" applyFill="1" applyBorder="1" applyAlignment="1">
      <alignment vertical="center"/>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0" borderId="0" xfId="0" applyFont="1"/>
    <xf numFmtId="0" fontId="1" fillId="0" borderId="1" xfId="0" applyFont="1" applyBorder="1"/>
    <xf numFmtId="0" fontId="1" fillId="0" borderId="1" xfId="0" applyFont="1" applyBorder="1" applyAlignment="1">
      <alignment horizontal="center"/>
    </xf>
    <xf numFmtId="0" fontId="1" fillId="0" borderId="0" xfId="0" applyFont="1" applyFill="1" applyBorder="1" applyAlignment="1">
      <alignment horizontal="center"/>
    </xf>
    <xf numFmtId="0" fontId="1" fillId="0" borderId="3" xfId="0" applyFont="1" applyBorder="1" applyAlignment="1">
      <alignment horizontal="center"/>
    </xf>
    <xf numFmtId="0" fontId="1" fillId="0" borderId="2" xfId="0" applyFont="1" applyBorder="1"/>
    <xf numFmtId="0" fontId="1" fillId="0" borderId="0" xfId="0" applyFont="1" applyBorder="1"/>
    <xf numFmtId="0" fontId="2" fillId="0" borderId="1" xfId="0" applyFont="1" applyBorder="1" applyAlignment="1">
      <alignment horizontal="center"/>
    </xf>
    <xf numFmtId="0" fontId="1" fillId="0" borderId="1" xfId="0" applyFont="1" applyFill="1" applyBorder="1" applyAlignment="1">
      <alignment horizontal="center"/>
    </xf>
    <xf numFmtId="0" fontId="1" fillId="0" borderId="1" xfId="0" applyFont="1" applyFill="1" applyBorder="1"/>
    <xf numFmtId="0" fontId="1" fillId="0" borderId="4" xfId="0" applyFont="1" applyFill="1" applyBorder="1"/>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left"/>
    </xf>
    <xf numFmtId="0" fontId="0" fillId="0" borderId="1" xfId="0" applyBorder="1"/>
    <xf numFmtId="0" fontId="1" fillId="0" borderId="0" xfId="0" applyFont="1" applyAlignment="1">
      <alignment wrapText="1"/>
    </xf>
    <xf numFmtId="0" fontId="1" fillId="0" borderId="3" xfId="0" applyFont="1" applyBorder="1" applyAlignment="1">
      <alignment horizontal="center" vertical="center"/>
    </xf>
    <xf numFmtId="0" fontId="1" fillId="0" borderId="2" xfId="0" applyFont="1" applyFill="1" applyBorder="1" applyAlignment="1">
      <alignment horizontal="center"/>
    </xf>
    <xf numFmtId="0" fontId="5" fillId="0" borderId="0" xfId="0" applyFont="1" applyAlignment="1">
      <alignment vertical="center"/>
    </xf>
    <xf numFmtId="0" fontId="5" fillId="0" borderId="1" xfId="0" applyFont="1" applyBorder="1"/>
    <xf numFmtId="0" fontId="5" fillId="0" borderId="1" xfId="0" applyFont="1" applyBorder="1" applyAlignment="1">
      <alignment wrapText="1"/>
    </xf>
    <xf numFmtId="0" fontId="0" fillId="2" borderId="1" xfId="0" applyFill="1" applyBorder="1"/>
    <xf numFmtId="0" fontId="0" fillId="3" borderId="1" xfId="0" applyFill="1" applyBorder="1"/>
    <xf numFmtId="0" fontId="0" fillId="0" borderId="3" xfId="0" applyBorder="1"/>
    <xf numFmtId="0" fontId="1" fillId="0" borderId="1" xfId="0" applyFont="1" applyBorder="1" applyAlignment="1">
      <alignment horizontal="center" wrapText="1"/>
    </xf>
    <xf numFmtId="0" fontId="1" fillId="3" borderId="1" xfId="0" applyFont="1" applyFill="1" applyBorder="1" applyAlignment="1">
      <alignment horizontal="center"/>
    </xf>
    <xf numFmtId="0" fontId="1" fillId="3" borderId="3" xfId="0" applyFont="1" applyFill="1" applyBorder="1" applyAlignment="1">
      <alignment horizontal="center"/>
    </xf>
    <xf numFmtId="0" fontId="0" fillId="0" borderId="2" xfId="0" applyFont="1" applyBorder="1"/>
    <xf numFmtId="0" fontId="1" fillId="0" borderId="1" xfId="0" applyFont="1" applyFill="1" applyBorder="1" applyAlignment="1">
      <alignment horizontal="left"/>
    </xf>
    <xf numFmtId="0" fontId="2" fillId="0" borderId="1" xfId="0" applyFont="1" applyFill="1" applyBorder="1" applyAlignment="1">
      <alignment horizontal="center"/>
    </xf>
    <xf numFmtId="0" fontId="1" fillId="4" borderId="2" xfId="0" applyFont="1" applyFill="1" applyBorder="1"/>
    <xf numFmtId="0" fontId="1" fillId="0" borderId="2" xfId="0" applyFont="1" applyBorder="1" applyAlignment="1">
      <alignment horizontal="center"/>
    </xf>
    <xf numFmtId="0" fontId="1" fillId="0" borderId="0" xfId="0" applyFont="1" applyAlignment="1">
      <alignment horizontal="center"/>
    </xf>
    <xf numFmtId="0" fontId="1" fillId="0" borderId="1" xfId="0" applyFont="1" applyFill="1" applyBorder="1" applyAlignment="1">
      <alignment vertical="top"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5" borderId="2" xfId="0" applyFont="1" applyFill="1" applyBorder="1"/>
    <xf numFmtId="0" fontId="0" fillId="5" borderId="2" xfId="0" applyFill="1" applyBorder="1"/>
    <xf numFmtId="0" fontId="1" fillId="2" borderId="0" xfId="0" applyFont="1" applyFill="1" applyAlignment="1">
      <alignment horizontal="center" vertical="center"/>
    </xf>
    <xf numFmtId="0" fontId="1" fillId="6" borderId="1" xfId="0" applyFont="1" applyFill="1" applyBorder="1" applyAlignment="1">
      <alignment horizontal="center"/>
    </xf>
    <xf numFmtId="0" fontId="1" fillId="6" borderId="0" xfId="0" applyFont="1" applyFill="1"/>
    <xf numFmtId="0" fontId="0" fillId="2" borderId="1" xfId="0" applyFill="1" applyBorder="1" applyAlignment="1">
      <alignment wrapText="1"/>
    </xf>
    <xf numFmtId="0" fontId="0" fillId="5" borderId="5" xfId="0" applyFill="1" applyBorder="1"/>
    <xf numFmtId="0" fontId="0" fillId="0" borderId="0" xfId="0" applyAlignment="1">
      <alignment wrapText="1"/>
    </xf>
    <xf numFmtId="0" fontId="6" fillId="0" borderId="0" xfId="0" applyFont="1" applyAlignment="1">
      <alignment vertical="center"/>
    </xf>
    <xf numFmtId="0" fontId="7" fillId="0" borderId="0" xfId="0" applyFont="1" applyAlignment="1">
      <alignment horizontal="left" vertical="center" indent="5"/>
    </xf>
    <xf numFmtId="0" fontId="5" fillId="0" borderId="0" xfId="0" applyFont="1" applyAlignment="1">
      <alignment horizontal="left" vertical="center" indent="2"/>
    </xf>
    <xf numFmtId="0" fontId="5" fillId="0" borderId="0" xfId="0" applyFont="1" applyAlignment="1">
      <alignment horizontal="left" vertical="center" indent="8"/>
    </xf>
    <xf numFmtId="0" fontId="0" fillId="3" borderId="0" xfId="0" applyFill="1"/>
    <xf numFmtId="0" fontId="5" fillId="3" borderId="0" xfId="0" applyFont="1" applyFill="1" applyAlignment="1">
      <alignment vertical="center"/>
    </xf>
    <xf numFmtId="0" fontId="0" fillId="0" borderId="0" xfId="0" applyFill="1" applyBorder="1"/>
    <xf numFmtId="0" fontId="0" fillId="3" borderId="1" xfId="0" applyFill="1" applyBorder="1" applyAlignment="1">
      <alignment wrapText="1"/>
    </xf>
    <xf numFmtId="0" fontId="0" fillId="2" borderId="1" xfId="0" applyFill="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4D953-F040-4F70-9235-F1C7873031AC}">
  <sheetPr>
    <pageSetUpPr fitToPage="1"/>
  </sheetPr>
  <dimension ref="A1:A45"/>
  <sheetViews>
    <sheetView topLeftCell="A12" workbookViewId="0">
      <selection activeCell="R26" sqref="R26"/>
    </sheetView>
  </sheetViews>
  <sheetFormatPr baseColWidth="10" defaultRowHeight="15" x14ac:dyDescent="0.25"/>
  <sheetData>
    <row r="1" spans="1:1" ht="21" x14ac:dyDescent="0.25">
      <c r="A1" s="50" t="s">
        <v>237</v>
      </c>
    </row>
    <row r="2" spans="1:1" ht="15.75" x14ac:dyDescent="0.25">
      <c r="A2" s="51" t="s">
        <v>238</v>
      </c>
    </row>
    <row r="3" spans="1:1" ht="15.75" x14ac:dyDescent="0.25">
      <c r="A3" s="51" t="s">
        <v>239</v>
      </c>
    </row>
    <row r="4" spans="1:1" ht="15.75" x14ac:dyDescent="0.25">
      <c r="A4" s="51" t="s">
        <v>240</v>
      </c>
    </row>
    <row r="5" spans="1:1" ht="15.75" x14ac:dyDescent="0.25">
      <c r="A5" s="51" t="s">
        <v>241</v>
      </c>
    </row>
    <row r="6" spans="1:1" ht="15.75" x14ac:dyDescent="0.25">
      <c r="A6" s="51" t="s">
        <v>242</v>
      </c>
    </row>
    <row r="7" spans="1:1" ht="15.75" x14ac:dyDescent="0.25">
      <c r="A7" s="51" t="s">
        <v>243</v>
      </c>
    </row>
    <row r="8" spans="1:1" ht="15.75" x14ac:dyDescent="0.25">
      <c r="A8" s="51" t="s">
        <v>244</v>
      </c>
    </row>
    <row r="9" spans="1:1" ht="15.75" x14ac:dyDescent="0.25">
      <c r="A9" s="51" t="s">
        <v>245</v>
      </c>
    </row>
    <row r="10" spans="1:1" ht="15.75" x14ac:dyDescent="0.25">
      <c r="A10" s="51" t="s">
        <v>246</v>
      </c>
    </row>
    <row r="11" spans="1:1" ht="15.75" x14ac:dyDescent="0.25">
      <c r="A11" s="51" t="s">
        <v>247</v>
      </c>
    </row>
    <row r="12" spans="1:1" ht="15.75" x14ac:dyDescent="0.25">
      <c r="A12" s="51" t="s">
        <v>248</v>
      </c>
    </row>
    <row r="13" spans="1:1" ht="15.75" x14ac:dyDescent="0.25">
      <c r="A13" s="51"/>
    </row>
    <row r="14" spans="1:1" ht="21" x14ac:dyDescent="0.25">
      <c r="A14" s="50" t="s">
        <v>249</v>
      </c>
    </row>
    <row r="15" spans="1:1" ht="15.75" x14ac:dyDescent="0.25">
      <c r="A15" s="52" t="s">
        <v>250</v>
      </c>
    </row>
    <row r="16" spans="1:1" ht="15.75" x14ac:dyDescent="0.25">
      <c r="A16" s="53" t="s">
        <v>251</v>
      </c>
    </row>
    <row r="17" spans="1:1" ht="15.75" x14ac:dyDescent="0.25">
      <c r="A17" s="53" t="s">
        <v>252</v>
      </c>
    </row>
    <row r="18" spans="1:1" ht="15.75" x14ac:dyDescent="0.25">
      <c r="A18" s="53" t="s">
        <v>253</v>
      </c>
    </row>
    <row r="19" spans="1:1" ht="15.75" x14ac:dyDescent="0.25">
      <c r="A19" s="53" t="s">
        <v>254</v>
      </c>
    </row>
    <row r="20" spans="1:1" ht="15.75" x14ac:dyDescent="0.25">
      <c r="A20" s="53" t="s">
        <v>255</v>
      </c>
    </row>
    <row r="21" spans="1:1" ht="15.75" x14ac:dyDescent="0.25">
      <c r="A21" s="53" t="s">
        <v>256</v>
      </c>
    </row>
    <row r="22" spans="1:1" ht="15.75" x14ac:dyDescent="0.25">
      <c r="A22" s="53" t="s">
        <v>257</v>
      </c>
    </row>
    <row r="23" spans="1:1" ht="15.75" x14ac:dyDescent="0.25">
      <c r="A23" s="53" t="s">
        <v>267</v>
      </c>
    </row>
    <row r="24" spans="1:1" ht="15.75" x14ac:dyDescent="0.25">
      <c r="A24" s="53" t="s">
        <v>268</v>
      </c>
    </row>
    <row r="25" spans="1:1" ht="15.75" x14ac:dyDescent="0.25">
      <c r="A25" s="53" t="s">
        <v>269</v>
      </c>
    </row>
    <row r="26" spans="1:1" ht="15.75" x14ac:dyDescent="0.25">
      <c r="A26" s="53" t="s">
        <v>270</v>
      </c>
    </row>
    <row r="27" spans="1:1" ht="15.75" x14ac:dyDescent="0.25">
      <c r="A27" s="53" t="s">
        <v>271</v>
      </c>
    </row>
    <row r="28" spans="1:1" ht="15.75" x14ac:dyDescent="0.25">
      <c r="A28" s="53" t="s">
        <v>272</v>
      </c>
    </row>
    <row r="29" spans="1:1" ht="15.75" x14ac:dyDescent="0.25">
      <c r="A29" s="53" t="s">
        <v>273</v>
      </c>
    </row>
    <row r="30" spans="1:1" ht="15.75" x14ac:dyDescent="0.25">
      <c r="A30" s="53" t="s">
        <v>274</v>
      </c>
    </row>
    <row r="31" spans="1:1" ht="15.75" x14ac:dyDescent="0.25">
      <c r="A31" s="53" t="s">
        <v>275</v>
      </c>
    </row>
    <row r="32" spans="1:1" ht="15.75" x14ac:dyDescent="0.25">
      <c r="A32" s="53"/>
    </row>
    <row r="33" spans="1:1" ht="21" x14ac:dyDescent="0.25">
      <c r="A33" s="50" t="s">
        <v>258</v>
      </c>
    </row>
    <row r="34" spans="1:1" ht="15.75" x14ac:dyDescent="0.25">
      <c r="A34" s="23" t="s">
        <v>259</v>
      </c>
    </row>
    <row r="35" spans="1:1" ht="15.75" x14ac:dyDescent="0.25">
      <c r="A35" s="23" t="s">
        <v>260</v>
      </c>
    </row>
    <row r="36" spans="1:1" ht="15.75" x14ac:dyDescent="0.25">
      <c r="A36" s="23" t="s">
        <v>261</v>
      </c>
    </row>
    <row r="37" spans="1:1" ht="15.75" x14ac:dyDescent="0.25">
      <c r="A37" s="23"/>
    </row>
    <row r="38" spans="1:1" ht="21" x14ac:dyDescent="0.25">
      <c r="A38" s="50" t="s">
        <v>226</v>
      </c>
    </row>
    <row r="39" spans="1:1" ht="15.75" x14ac:dyDescent="0.25">
      <c r="A39" s="23" t="s">
        <v>259</v>
      </c>
    </row>
    <row r="40" spans="1:1" ht="15.75" x14ac:dyDescent="0.25">
      <c r="A40" s="23" t="s">
        <v>262</v>
      </c>
    </row>
    <row r="41" spans="1:1" ht="15.75" x14ac:dyDescent="0.25">
      <c r="A41" s="23" t="s">
        <v>263</v>
      </c>
    </row>
    <row r="42" spans="1:1" ht="15.75" x14ac:dyDescent="0.25">
      <c r="A42" s="23"/>
    </row>
    <row r="43" spans="1:1" ht="21" x14ac:dyDescent="0.25">
      <c r="A43" s="50" t="s">
        <v>264</v>
      </c>
    </row>
    <row r="44" spans="1:1" ht="15.75" x14ac:dyDescent="0.25">
      <c r="A44" s="23" t="s">
        <v>265</v>
      </c>
    </row>
    <row r="45" spans="1:1" ht="15.75" x14ac:dyDescent="0.25">
      <c r="A45" s="23" t="s">
        <v>266</v>
      </c>
    </row>
  </sheetData>
  <pageMargins left="0.7" right="0.7" top="0.75" bottom="0.75" header="0.3" footer="0.3"/>
  <pageSetup paperSize="9" scale="3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0EEF-A234-4C01-A079-06B114FE93E1}">
  <dimension ref="A1:R244"/>
  <sheetViews>
    <sheetView topLeftCell="A208" workbookViewId="0">
      <selection activeCell="T114" sqref="T114"/>
    </sheetView>
  </sheetViews>
  <sheetFormatPr baseColWidth="10" defaultRowHeight="12.75" x14ac:dyDescent="0.2"/>
  <cols>
    <col min="1" max="1" width="28.42578125" style="5" bestFit="1" customWidth="1"/>
    <col min="2" max="2" width="5.7109375" style="5" bestFit="1" customWidth="1"/>
    <col min="3" max="3" width="20.85546875" style="5" bestFit="1" customWidth="1"/>
    <col min="4" max="4" width="10.42578125" style="5" bestFit="1" customWidth="1"/>
    <col min="5" max="5" width="10.42578125" style="5" customWidth="1"/>
    <col min="6" max="6" width="8.5703125" style="5" customWidth="1"/>
    <col min="7" max="7" width="10.140625" style="5" bestFit="1" customWidth="1"/>
    <col min="8" max="8" width="12.7109375" style="5" bestFit="1" customWidth="1"/>
    <col min="9" max="9" width="8.5703125" style="5" bestFit="1" customWidth="1"/>
    <col min="10" max="10" width="7.85546875" style="5" bestFit="1" customWidth="1"/>
    <col min="11" max="11" width="8.85546875" style="5" bestFit="1" customWidth="1"/>
    <col min="12" max="12" width="10.140625" style="5" bestFit="1" customWidth="1"/>
    <col min="13" max="14" width="8.140625" style="5" bestFit="1" customWidth="1"/>
    <col min="15" max="15" width="7.5703125" style="5" bestFit="1" customWidth="1"/>
    <col min="16" max="16" width="10" style="5" bestFit="1" customWidth="1"/>
    <col min="17" max="17" width="7.5703125" style="5" bestFit="1" customWidth="1"/>
    <col min="18" max="18" width="12.7109375" style="5" bestFit="1" customWidth="1"/>
    <col min="19" max="16384" width="11.42578125" style="5"/>
  </cols>
  <sheetData>
    <row r="1" spans="1:18" ht="51" x14ac:dyDescent="0.2">
      <c r="A1" s="1" t="s">
        <v>36</v>
      </c>
      <c r="B1" s="2" t="s">
        <v>0</v>
      </c>
      <c r="C1" s="2" t="s">
        <v>1</v>
      </c>
      <c r="D1" s="4" t="s">
        <v>33</v>
      </c>
      <c r="E1" s="3" t="s">
        <v>225</v>
      </c>
      <c r="F1" s="3" t="s">
        <v>7</v>
      </c>
      <c r="G1" s="4" t="s">
        <v>34</v>
      </c>
      <c r="H1" s="3" t="s">
        <v>2</v>
      </c>
      <c r="I1" s="3" t="s">
        <v>8</v>
      </c>
      <c r="J1" s="4" t="s">
        <v>9</v>
      </c>
      <c r="K1" s="3" t="s">
        <v>35</v>
      </c>
      <c r="L1" s="3" t="s">
        <v>3</v>
      </c>
      <c r="M1" s="4" t="s">
        <v>10</v>
      </c>
      <c r="N1" s="3" t="s">
        <v>4</v>
      </c>
      <c r="O1" s="3" t="s">
        <v>11</v>
      </c>
      <c r="P1" s="4" t="s">
        <v>5</v>
      </c>
      <c r="Q1" s="3" t="s">
        <v>6</v>
      </c>
      <c r="R1" s="44" t="s">
        <v>201</v>
      </c>
    </row>
    <row r="2" spans="1:18" x14ac:dyDescent="0.2">
      <c r="A2" s="6" t="s">
        <v>12</v>
      </c>
      <c r="B2" s="7">
        <v>1</v>
      </c>
      <c r="C2" s="7" t="s">
        <v>13</v>
      </c>
      <c r="D2" s="30"/>
      <c r="E2" s="13">
        <f>B2*D2</f>
        <v>0</v>
      </c>
      <c r="F2" s="7">
        <f>E2*12</f>
        <v>0</v>
      </c>
      <c r="G2" s="30"/>
      <c r="H2" s="7" t="s">
        <v>14</v>
      </c>
      <c r="I2" s="7">
        <v>16</v>
      </c>
      <c r="J2" s="30"/>
      <c r="K2" s="7">
        <f>I2*J2</f>
        <v>0</v>
      </c>
      <c r="L2" s="7">
        <v>16</v>
      </c>
      <c r="M2" s="30"/>
      <c r="N2" s="7">
        <f>L2*M2</f>
        <v>0</v>
      </c>
      <c r="O2" s="7">
        <v>7650</v>
      </c>
      <c r="P2" s="30"/>
      <c r="Q2" s="7">
        <f>O2*P2</f>
        <v>0</v>
      </c>
    </row>
    <row r="3" spans="1:18" x14ac:dyDescent="0.2">
      <c r="A3" s="6" t="s">
        <v>12</v>
      </c>
      <c r="B3" s="7">
        <v>1</v>
      </c>
      <c r="C3" s="7" t="s">
        <v>15</v>
      </c>
      <c r="D3" s="30"/>
      <c r="E3" s="13">
        <f t="shared" ref="E3:E11" si="0">B3*D3</f>
        <v>0</v>
      </c>
      <c r="F3" s="7">
        <f t="shared" ref="F3:F11" si="1">E3*12</f>
        <v>0</v>
      </c>
      <c r="G3" s="30"/>
      <c r="H3" s="7" t="s">
        <v>16</v>
      </c>
      <c r="I3" s="7">
        <v>1</v>
      </c>
      <c r="J3" s="30"/>
      <c r="K3" s="7">
        <f t="shared" ref="K3:K11" si="2">I3*J3</f>
        <v>0</v>
      </c>
      <c r="L3" s="7">
        <v>1</v>
      </c>
      <c r="M3" s="30"/>
      <c r="N3" s="7">
        <f t="shared" ref="N3:N11" si="3">L3*M3</f>
        <v>0</v>
      </c>
      <c r="O3" s="7">
        <v>1750</v>
      </c>
      <c r="P3" s="30"/>
      <c r="Q3" s="7">
        <f t="shared" ref="Q3:Q11" si="4">O3*P3</f>
        <v>0</v>
      </c>
    </row>
    <row r="4" spans="1:18" x14ac:dyDescent="0.2">
      <c r="A4" s="6" t="s">
        <v>12</v>
      </c>
      <c r="B4" s="7">
        <v>1</v>
      </c>
      <c r="C4" s="7" t="s">
        <v>17</v>
      </c>
      <c r="D4" s="30"/>
      <c r="E4" s="13">
        <f t="shared" si="0"/>
        <v>0</v>
      </c>
      <c r="F4" s="7">
        <f t="shared" si="1"/>
        <v>0</v>
      </c>
      <c r="G4" s="30"/>
      <c r="H4" s="7" t="s">
        <v>18</v>
      </c>
      <c r="I4" s="7">
        <v>1</v>
      </c>
      <c r="J4" s="30"/>
      <c r="K4" s="7">
        <f t="shared" si="2"/>
        <v>0</v>
      </c>
      <c r="L4" s="7">
        <v>1</v>
      </c>
      <c r="M4" s="30"/>
      <c r="N4" s="7">
        <f t="shared" si="3"/>
        <v>0</v>
      </c>
      <c r="O4" s="7">
        <v>1500</v>
      </c>
      <c r="P4" s="30"/>
      <c r="Q4" s="7">
        <f t="shared" si="4"/>
        <v>0</v>
      </c>
    </row>
    <row r="5" spans="1:18" x14ac:dyDescent="0.2">
      <c r="A5" s="6" t="s">
        <v>19</v>
      </c>
      <c r="B5" s="7">
        <v>2</v>
      </c>
      <c r="C5" s="7" t="s">
        <v>20</v>
      </c>
      <c r="D5" s="30"/>
      <c r="E5" s="13">
        <f t="shared" si="0"/>
        <v>0</v>
      </c>
      <c r="F5" s="7">
        <f t="shared" si="1"/>
        <v>0</v>
      </c>
      <c r="G5" s="30"/>
      <c r="H5" s="7" t="s">
        <v>14</v>
      </c>
      <c r="I5" s="7">
        <v>41</v>
      </c>
      <c r="J5" s="30"/>
      <c r="K5" s="7">
        <f t="shared" si="2"/>
        <v>0</v>
      </c>
      <c r="L5" s="7">
        <v>82</v>
      </c>
      <c r="M5" s="30"/>
      <c r="N5" s="7">
        <f t="shared" si="3"/>
        <v>0</v>
      </c>
      <c r="O5" s="7">
        <v>4750</v>
      </c>
      <c r="P5" s="30"/>
      <c r="Q5" s="7">
        <f t="shared" si="4"/>
        <v>0</v>
      </c>
    </row>
    <row r="6" spans="1:18" x14ac:dyDescent="0.2">
      <c r="A6" s="6" t="s">
        <v>21</v>
      </c>
      <c r="B6" s="7">
        <v>1</v>
      </c>
      <c r="C6" s="7" t="s">
        <v>22</v>
      </c>
      <c r="D6" s="30"/>
      <c r="E6" s="13">
        <f t="shared" si="0"/>
        <v>0</v>
      </c>
      <c r="F6" s="7">
        <f t="shared" si="1"/>
        <v>0</v>
      </c>
      <c r="G6" s="30"/>
      <c r="H6" s="7" t="s">
        <v>14</v>
      </c>
      <c r="I6" s="7">
        <v>13</v>
      </c>
      <c r="J6" s="30"/>
      <c r="K6" s="7">
        <f t="shared" si="2"/>
        <v>0</v>
      </c>
      <c r="L6" s="7">
        <v>13</v>
      </c>
      <c r="M6" s="30"/>
      <c r="N6" s="7">
        <f t="shared" si="3"/>
        <v>0</v>
      </c>
      <c r="O6" s="7">
        <v>2080</v>
      </c>
      <c r="P6" s="30"/>
      <c r="Q6" s="7">
        <f t="shared" si="4"/>
        <v>0</v>
      </c>
    </row>
    <row r="7" spans="1:18" x14ac:dyDescent="0.2">
      <c r="A7" s="6" t="s">
        <v>23</v>
      </c>
      <c r="B7" s="7">
        <v>1</v>
      </c>
      <c r="C7" s="7" t="s">
        <v>24</v>
      </c>
      <c r="D7" s="30"/>
      <c r="E7" s="13">
        <f t="shared" si="0"/>
        <v>0</v>
      </c>
      <c r="F7" s="7">
        <f t="shared" si="1"/>
        <v>0</v>
      </c>
      <c r="G7" s="30"/>
      <c r="H7" s="7" t="s">
        <v>14</v>
      </c>
      <c r="I7" s="7">
        <v>5</v>
      </c>
      <c r="J7" s="30"/>
      <c r="K7" s="7">
        <f t="shared" si="2"/>
        <v>0</v>
      </c>
      <c r="L7" s="7">
        <v>5</v>
      </c>
      <c r="M7" s="30"/>
      <c r="N7" s="7">
        <f t="shared" si="3"/>
        <v>0</v>
      </c>
      <c r="O7" s="7">
        <v>380</v>
      </c>
      <c r="P7" s="30"/>
      <c r="Q7" s="7">
        <f t="shared" si="4"/>
        <v>0</v>
      </c>
    </row>
    <row r="8" spans="1:18" x14ac:dyDescent="0.2">
      <c r="A8" s="6" t="s">
        <v>25</v>
      </c>
      <c r="B8" s="7">
        <v>1</v>
      </c>
      <c r="C8" s="7" t="s">
        <v>26</v>
      </c>
      <c r="D8" s="30"/>
      <c r="E8" s="13">
        <f t="shared" si="0"/>
        <v>0</v>
      </c>
      <c r="F8" s="7">
        <f t="shared" si="1"/>
        <v>0</v>
      </c>
      <c r="G8" s="30"/>
      <c r="H8" s="7" t="s">
        <v>27</v>
      </c>
      <c r="I8" s="7">
        <v>9</v>
      </c>
      <c r="J8" s="30"/>
      <c r="K8" s="7">
        <f t="shared" si="2"/>
        <v>0</v>
      </c>
      <c r="L8" s="7">
        <v>9</v>
      </c>
      <c r="M8" s="30"/>
      <c r="N8" s="7">
        <f t="shared" si="3"/>
        <v>0</v>
      </c>
      <c r="O8" s="7">
        <v>765</v>
      </c>
      <c r="P8" s="30"/>
      <c r="Q8" s="7">
        <f t="shared" si="4"/>
        <v>0</v>
      </c>
    </row>
    <row r="9" spans="1:18" x14ac:dyDescent="0.2">
      <c r="A9" s="6" t="s">
        <v>28</v>
      </c>
      <c r="B9" s="7">
        <v>1</v>
      </c>
      <c r="C9" s="7" t="s">
        <v>29</v>
      </c>
      <c r="D9" s="30"/>
      <c r="E9" s="13">
        <f t="shared" si="0"/>
        <v>0</v>
      </c>
      <c r="F9" s="7">
        <f t="shared" si="1"/>
        <v>0</v>
      </c>
      <c r="G9" s="30"/>
      <c r="H9" s="7" t="s">
        <v>27</v>
      </c>
      <c r="I9" s="7">
        <v>1</v>
      </c>
      <c r="J9" s="30"/>
      <c r="K9" s="7">
        <f t="shared" si="2"/>
        <v>0</v>
      </c>
      <c r="L9" s="7">
        <v>1</v>
      </c>
      <c r="M9" s="30"/>
      <c r="N9" s="7">
        <f t="shared" si="3"/>
        <v>0</v>
      </c>
      <c r="O9" s="7">
        <v>480</v>
      </c>
      <c r="P9" s="30"/>
      <c r="Q9" s="7">
        <f t="shared" si="4"/>
        <v>0</v>
      </c>
    </row>
    <row r="10" spans="1:18" x14ac:dyDescent="0.2">
      <c r="A10" s="6" t="s">
        <v>30</v>
      </c>
      <c r="B10" s="7">
        <v>0</v>
      </c>
      <c r="C10" s="7" t="s">
        <v>202</v>
      </c>
      <c r="D10" s="30">
        <v>0</v>
      </c>
      <c r="E10" s="13">
        <f t="shared" si="0"/>
        <v>0</v>
      </c>
      <c r="F10" s="7">
        <f t="shared" si="1"/>
        <v>0</v>
      </c>
      <c r="G10" s="30"/>
      <c r="H10" s="7" t="s">
        <v>27</v>
      </c>
      <c r="I10" s="7">
        <v>2</v>
      </c>
      <c r="J10" s="30"/>
      <c r="K10" s="7">
        <f t="shared" si="2"/>
        <v>0</v>
      </c>
      <c r="L10" s="7">
        <v>43</v>
      </c>
      <c r="M10" s="30"/>
      <c r="N10" s="7">
        <f t="shared" si="3"/>
        <v>0</v>
      </c>
      <c r="O10" s="7">
        <v>275</v>
      </c>
      <c r="P10" s="30"/>
      <c r="Q10" s="7">
        <f t="shared" si="4"/>
        <v>0</v>
      </c>
    </row>
    <row r="11" spans="1:18" ht="13.5" thickBot="1" x14ac:dyDescent="0.25">
      <c r="A11" s="6" t="s">
        <v>32</v>
      </c>
      <c r="B11" s="7">
        <v>0</v>
      </c>
      <c r="C11" s="7" t="s">
        <v>202</v>
      </c>
      <c r="D11" s="30">
        <v>0</v>
      </c>
      <c r="E11" s="13">
        <f t="shared" si="0"/>
        <v>0</v>
      </c>
      <c r="F11" s="7">
        <f t="shared" si="1"/>
        <v>0</v>
      </c>
      <c r="G11" s="31"/>
      <c r="H11" s="7" t="s">
        <v>27</v>
      </c>
      <c r="I11" s="7">
        <v>2</v>
      </c>
      <c r="J11" s="30"/>
      <c r="K11" s="9">
        <f t="shared" si="2"/>
        <v>0</v>
      </c>
      <c r="L11" s="7">
        <v>52</v>
      </c>
      <c r="M11" s="30"/>
      <c r="N11" s="9">
        <f t="shared" si="3"/>
        <v>0</v>
      </c>
      <c r="O11" s="7">
        <v>240</v>
      </c>
      <c r="P11" s="30"/>
      <c r="Q11" s="9">
        <f t="shared" si="4"/>
        <v>0</v>
      </c>
    </row>
    <row r="12" spans="1:18" ht="13.5" thickBot="1" x14ac:dyDescent="0.25">
      <c r="F12" s="10">
        <f>SUM(F2:F11)</f>
        <v>0</v>
      </c>
      <c r="G12" s="10">
        <f>SUM(G2:G11)</f>
        <v>0</v>
      </c>
      <c r="H12" s="11"/>
      <c r="K12" s="10">
        <f>SUM(K2:K11)</f>
        <v>0</v>
      </c>
      <c r="N12" s="10">
        <f>SUM(N2:N11)</f>
        <v>0</v>
      </c>
      <c r="Q12" s="10">
        <f>SUM(Q2:Q11)</f>
        <v>0</v>
      </c>
      <c r="R12" s="10">
        <f>F12+G12+K12+N12+Q12</f>
        <v>0</v>
      </c>
    </row>
    <row r="13" spans="1:18" x14ac:dyDescent="0.2">
      <c r="I13" s="8"/>
      <c r="J13" s="8"/>
      <c r="K13" s="8"/>
      <c r="L13" s="8"/>
      <c r="M13" s="8"/>
      <c r="N13" s="8"/>
      <c r="O13" s="8"/>
      <c r="P13" s="8"/>
      <c r="Q13" s="8"/>
    </row>
    <row r="14" spans="1:18" ht="51" x14ac:dyDescent="0.2">
      <c r="A14" s="1" t="s">
        <v>37</v>
      </c>
      <c r="B14" s="2" t="s">
        <v>0</v>
      </c>
      <c r="C14" s="2" t="s">
        <v>1</v>
      </c>
      <c r="D14" s="4" t="s">
        <v>33</v>
      </c>
      <c r="E14" s="3" t="s">
        <v>225</v>
      </c>
      <c r="F14" s="3" t="s">
        <v>7</v>
      </c>
      <c r="G14" s="4" t="s">
        <v>34</v>
      </c>
      <c r="H14" s="3" t="s">
        <v>2</v>
      </c>
      <c r="I14" s="3" t="s">
        <v>8</v>
      </c>
      <c r="J14" s="4" t="s">
        <v>9</v>
      </c>
      <c r="K14" s="3" t="s">
        <v>35</v>
      </c>
      <c r="L14" s="3" t="s">
        <v>3</v>
      </c>
      <c r="M14" s="4" t="s">
        <v>10</v>
      </c>
      <c r="N14" s="3" t="s">
        <v>4</v>
      </c>
      <c r="O14" s="3" t="s">
        <v>11</v>
      </c>
      <c r="P14" s="4" t="s">
        <v>5</v>
      </c>
      <c r="Q14" s="3" t="s">
        <v>6</v>
      </c>
    </row>
    <row r="15" spans="1:18" x14ac:dyDescent="0.2">
      <c r="A15" s="6" t="s">
        <v>38</v>
      </c>
      <c r="B15" s="7">
        <v>3</v>
      </c>
      <c r="C15" s="6" t="s">
        <v>108</v>
      </c>
      <c r="D15" s="30"/>
      <c r="E15" s="45">
        <f>B15*D15</f>
        <v>0</v>
      </c>
      <c r="F15" s="7">
        <f>E15*12</f>
        <v>0</v>
      </c>
      <c r="G15" s="30"/>
      <c r="H15" s="6" t="s">
        <v>81</v>
      </c>
      <c r="I15" s="29">
        <v>84</v>
      </c>
      <c r="J15" s="30"/>
      <c r="K15" s="7">
        <f>I15*J15</f>
        <v>0</v>
      </c>
      <c r="L15" s="29">
        <v>152</v>
      </c>
      <c r="M15" s="30"/>
      <c r="N15" s="7">
        <f>L15*M15</f>
        <v>0</v>
      </c>
      <c r="O15" s="7">
        <v>4200</v>
      </c>
      <c r="P15" s="30"/>
      <c r="Q15" s="7">
        <f>O15*P15</f>
        <v>0</v>
      </c>
    </row>
    <row r="16" spans="1:18" x14ac:dyDescent="0.2">
      <c r="A16" s="6" t="s">
        <v>39</v>
      </c>
      <c r="B16" s="7">
        <v>0</v>
      </c>
      <c r="C16" s="6" t="s">
        <v>202</v>
      </c>
      <c r="D16" s="30">
        <v>0</v>
      </c>
      <c r="E16" s="45">
        <f t="shared" ref="E16:E25" si="5">B16*D16</f>
        <v>0</v>
      </c>
      <c r="F16" s="7">
        <f t="shared" ref="F16:F25" si="6">E16*12</f>
        <v>0</v>
      </c>
      <c r="G16" s="30"/>
      <c r="H16" s="6" t="s">
        <v>50</v>
      </c>
      <c r="I16" s="7">
        <v>1</v>
      </c>
      <c r="J16" s="30"/>
      <c r="K16" s="7">
        <f t="shared" ref="K16:K25" si="7">I16*J16</f>
        <v>0</v>
      </c>
      <c r="L16" s="7">
        <v>36</v>
      </c>
      <c r="M16" s="30"/>
      <c r="N16" s="7">
        <f t="shared" ref="N16:N25" si="8">L16*M16</f>
        <v>0</v>
      </c>
      <c r="O16" s="7">
        <v>180</v>
      </c>
      <c r="P16" s="30"/>
      <c r="Q16" s="7">
        <f t="shared" ref="Q16:Q25" si="9">O16*P16</f>
        <v>0</v>
      </c>
    </row>
    <row r="17" spans="1:18" x14ac:dyDescent="0.2">
      <c r="A17" s="6" t="s">
        <v>40</v>
      </c>
      <c r="B17" s="7">
        <v>1</v>
      </c>
      <c r="C17" s="6" t="s">
        <v>13</v>
      </c>
      <c r="D17" s="30"/>
      <c r="E17" s="45">
        <f t="shared" si="5"/>
        <v>0</v>
      </c>
      <c r="F17" s="7">
        <f t="shared" si="6"/>
        <v>0</v>
      </c>
      <c r="G17" s="30"/>
      <c r="H17" s="6" t="s">
        <v>51</v>
      </c>
      <c r="I17" s="7">
        <v>20</v>
      </c>
      <c r="J17" s="30"/>
      <c r="K17" s="7">
        <f t="shared" si="7"/>
        <v>0</v>
      </c>
      <c r="L17" s="7">
        <v>20</v>
      </c>
      <c r="M17" s="30"/>
      <c r="N17" s="7">
        <f t="shared" si="8"/>
        <v>0</v>
      </c>
      <c r="O17" s="7">
        <v>2980</v>
      </c>
      <c r="P17" s="30"/>
      <c r="Q17" s="7">
        <f t="shared" si="9"/>
        <v>0</v>
      </c>
    </row>
    <row r="18" spans="1:18" x14ac:dyDescent="0.2">
      <c r="A18" s="6" t="s">
        <v>40</v>
      </c>
      <c r="B18" s="7">
        <v>1</v>
      </c>
      <c r="C18" s="6" t="s">
        <v>46</v>
      </c>
      <c r="D18" s="30"/>
      <c r="E18" s="45">
        <f t="shared" si="5"/>
        <v>0</v>
      </c>
      <c r="F18" s="7">
        <f t="shared" si="6"/>
        <v>0</v>
      </c>
      <c r="G18" s="30"/>
      <c r="H18" s="6" t="s">
        <v>51</v>
      </c>
      <c r="I18" s="7">
        <v>2</v>
      </c>
      <c r="J18" s="30"/>
      <c r="K18" s="7">
        <f t="shared" si="7"/>
        <v>0</v>
      </c>
      <c r="L18" s="7">
        <v>2</v>
      </c>
      <c r="M18" s="30"/>
      <c r="N18" s="7">
        <f t="shared" si="8"/>
        <v>0</v>
      </c>
      <c r="O18" s="7">
        <v>270</v>
      </c>
      <c r="P18" s="30"/>
      <c r="Q18" s="7">
        <f t="shared" si="9"/>
        <v>0</v>
      </c>
    </row>
    <row r="19" spans="1:18" x14ac:dyDescent="0.2">
      <c r="A19" s="6" t="s">
        <v>41</v>
      </c>
      <c r="B19" s="7">
        <v>1</v>
      </c>
      <c r="C19" s="6" t="s">
        <v>47</v>
      </c>
      <c r="D19" s="30"/>
      <c r="E19" s="45">
        <f t="shared" si="5"/>
        <v>0</v>
      </c>
      <c r="F19" s="7">
        <f t="shared" si="6"/>
        <v>0</v>
      </c>
      <c r="G19" s="30"/>
      <c r="H19" s="6" t="s">
        <v>50</v>
      </c>
      <c r="I19" s="7">
        <v>2</v>
      </c>
      <c r="J19" s="30"/>
      <c r="K19" s="7">
        <f t="shared" si="7"/>
        <v>0</v>
      </c>
      <c r="L19" s="7">
        <v>2</v>
      </c>
      <c r="M19" s="30"/>
      <c r="N19" s="7">
        <f t="shared" si="8"/>
        <v>0</v>
      </c>
      <c r="O19" s="7">
        <v>225</v>
      </c>
      <c r="P19" s="30"/>
      <c r="Q19" s="7">
        <f t="shared" si="9"/>
        <v>0</v>
      </c>
    </row>
    <row r="20" spans="1:18" x14ac:dyDescent="0.2">
      <c r="A20" s="6" t="s">
        <v>42</v>
      </c>
      <c r="B20" s="7">
        <v>1</v>
      </c>
      <c r="C20" s="6" t="s">
        <v>48</v>
      </c>
      <c r="D20" s="30"/>
      <c r="E20" s="45">
        <f t="shared" si="5"/>
        <v>0</v>
      </c>
      <c r="F20" s="7">
        <f t="shared" si="6"/>
        <v>0</v>
      </c>
      <c r="G20" s="30"/>
      <c r="H20" s="6" t="s">
        <v>51</v>
      </c>
      <c r="I20" s="7">
        <v>1</v>
      </c>
      <c r="J20" s="30"/>
      <c r="K20" s="7">
        <f t="shared" si="7"/>
        <v>0</v>
      </c>
      <c r="L20" s="7">
        <v>1</v>
      </c>
      <c r="M20" s="30"/>
      <c r="N20" s="7">
        <f t="shared" si="8"/>
        <v>0</v>
      </c>
      <c r="O20" s="7">
        <v>1220</v>
      </c>
      <c r="P20" s="30"/>
      <c r="Q20" s="7">
        <f t="shared" si="9"/>
        <v>0</v>
      </c>
    </row>
    <row r="21" spans="1:18" x14ac:dyDescent="0.2">
      <c r="A21" s="6" t="s">
        <v>42</v>
      </c>
      <c r="B21" s="7">
        <v>1</v>
      </c>
      <c r="C21" s="6" t="s">
        <v>46</v>
      </c>
      <c r="D21" s="30"/>
      <c r="E21" s="45">
        <f t="shared" si="5"/>
        <v>0</v>
      </c>
      <c r="F21" s="7">
        <f t="shared" si="6"/>
        <v>0</v>
      </c>
      <c r="G21" s="30"/>
      <c r="H21" s="6" t="s">
        <v>51</v>
      </c>
      <c r="I21" s="7">
        <v>3</v>
      </c>
      <c r="J21" s="30"/>
      <c r="K21" s="7">
        <f t="shared" si="7"/>
        <v>0</v>
      </c>
      <c r="L21" s="7">
        <v>3</v>
      </c>
      <c r="M21" s="30"/>
      <c r="N21" s="7">
        <f t="shared" si="8"/>
        <v>0</v>
      </c>
      <c r="O21" s="7">
        <v>3220</v>
      </c>
      <c r="P21" s="30"/>
      <c r="Q21" s="7">
        <f t="shared" si="9"/>
        <v>0</v>
      </c>
    </row>
    <row r="22" spans="1:18" x14ac:dyDescent="0.2">
      <c r="A22" s="6" t="s">
        <v>43</v>
      </c>
      <c r="B22" s="7">
        <v>1</v>
      </c>
      <c r="C22" s="6" t="s">
        <v>46</v>
      </c>
      <c r="D22" s="30"/>
      <c r="E22" s="45">
        <f t="shared" si="5"/>
        <v>0</v>
      </c>
      <c r="F22" s="7">
        <f t="shared" si="6"/>
        <v>0</v>
      </c>
      <c r="G22" s="30"/>
      <c r="H22" s="6" t="s">
        <v>16</v>
      </c>
      <c r="I22" s="7">
        <v>1</v>
      </c>
      <c r="J22" s="30"/>
      <c r="K22" s="7">
        <f t="shared" si="7"/>
        <v>0</v>
      </c>
      <c r="L22" s="12">
        <v>1</v>
      </c>
      <c r="M22" s="30"/>
      <c r="N22" s="7">
        <f t="shared" si="8"/>
        <v>0</v>
      </c>
      <c r="O22" s="7">
        <v>1920</v>
      </c>
      <c r="P22" s="30"/>
      <c r="Q22" s="7">
        <f t="shared" si="9"/>
        <v>0</v>
      </c>
    </row>
    <row r="23" spans="1:18" x14ac:dyDescent="0.2">
      <c r="A23" s="6" t="s">
        <v>44</v>
      </c>
      <c r="B23" s="7">
        <v>0</v>
      </c>
      <c r="C23" s="6" t="s">
        <v>202</v>
      </c>
      <c r="D23" s="30">
        <v>0</v>
      </c>
      <c r="E23" s="45">
        <f t="shared" si="5"/>
        <v>0</v>
      </c>
      <c r="F23" s="7">
        <f t="shared" si="6"/>
        <v>0</v>
      </c>
      <c r="G23" s="30"/>
      <c r="H23" s="6" t="s">
        <v>50</v>
      </c>
      <c r="I23" s="7">
        <v>1</v>
      </c>
      <c r="J23" s="30"/>
      <c r="K23" s="7">
        <f t="shared" si="7"/>
        <v>0</v>
      </c>
      <c r="L23" s="12">
        <v>36</v>
      </c>
      <c r="M23" s="30"/>
      <c r="N23" s="7">
        <f t="shared" si="8"/>
        <v>0</v>
      </c>
      <c r="O23" s="7">
        <v>180</v>
      </c>
      <c r="P23" s="30"/>
      <c r="Q23" s="7">
        <f t="shared" si="9"/>
        <v>0</v>
      </c>
    </row>
    <row r="24" spans="1:18" x14ac:dyDescent="0.2">
      <c r="A24" s="6" t="s">
        <v>45</v>
      </c>
      <c r="B24" s="7">
        <v>3</v>
      </c>
      <c r="C24" s="6" t="s">
        <v>13</v>
      </c>
      <c r="D24" s="30"/>
      <c r="E24" s="45">
        <f t="shared" si="5"/>
        <v>0</v>
      </c>
      <c r="F24" s="7">
        <f t="shared" si="6"/>
        <v>0</v>
      </c>
      <c r="G24" s="30"/>
      <c r="H24" s="6" t="s">
        <v>51</v>
      </c>
      <c r="I24" s="7">
        <v>84</v>
      </c>
      <c r="J24" s="30"/>
      <c r="K24" s="7">
        <f t="shared" si="7"/>
        <v>0</v>
      </c>
      <c r="L24" s="7">
        <v>84</v>
      </c>
      <c r="M24" s="30"/>
      <c r="N24" s="7">
        <f t="shared" si="8"/>
        <v>0</v>
      </c>
      <c r="O24" s="7">
        <v>27250</v>
      </c>
      <c r="P24" s="30"/>
      <c r="Q24" s="7">
        <f t="shared" si="9"/>
        <v>0</v>
      </c>
    </row>
    <row r="25" spans="1:18" ht="13.5" thickBot="1" x14ac:dyDescent="0.25">
      <c r="A25" s="6" t="s">
        <v>45</v>
      </c>
      <c r="B25" s="7">
        <v>2</v>
      </c>
      <c r="C25" s="6" t="s">
        <v>46</v>
      </c>
      <c r="D25" s="30"/>
      <c r="E25" s="45">
        <f t="shared" si="5"/>
        <v>0</v>
      </c>
      <c r="F25" s="7">
        <f t="shared" si="6"/>
        <v>0</v>
      </c>
      <c r="G25" s="31"/>
      <c r="H25" s="6" t="s">
        <v>51</v>
      </c>
      <c r="I25" s="7">
        <v>6</v>
      </c>
      <c r="J25" s="30"/>
      <c r="K25" s="7">
        <f t="shared" si="7"/>
        <v>0</v>
      </c>
      <c r="L25" s="7">
        <v>6</v>
      </c>
      <c r="M25" s="30"/>
      <c r="N25" s="7">
        <f t="shared" si="8"/>
        <v>0</v>
      </c>
      <c r="O25" s="7">
        <v>2150</v>
      </c>
      <c r="P25" s="30"/>
      <c r="Q25" s="7">
        <f t="shared" si="9"/>
        <v>0</v>
      </c>
    </row>
    <row r="26" spans="1:18" ht="13.5" thickBot="1" x14ac:dyDescent="0.25">
      <c r="F26" s="10">
        <f>SUM(F15:F25)</f>
        <v>0</v>
      </c>
      <c r="G26" s="10">
        <f>SUM(G15:G25)</f>
        <v>0</v>
      </c>
      <c r="H26" s="11"/>
      <c r="K26" s="10">
        <f>SUM(K15:K25)</f>
        <v>0</v>
      </c>
      <c r="N26" s="10">
        <f>SUM(N15:N25)</f>
        <v>0</v>
      </c>
      <c r="Q26" s="10">
        <f>SUM(Q15:Q25)</f>
        <v>0</v>
      </c>
      <c r="R26" s="10">
        <f>F26+G26+K26+N26+Q26</f>
        <v>0</v>
      </c>
    </row>
    <row r="28" spans="1:18" ht="51" x14ac:dyDescent="0.2">
      <c r="A28" s="1" t="s">
        <v>52</v>
      </c>
      <c r="B28" s="2" t="s">
        <v>0</v>
      </c>
      <c r="C28" s="2" t="s">
        <v>1</v>
      </c>
      <c r="D28" s="4" t="s">
        <v>33</v>
      </c>
      <c r="E28" s="3" t="s">
        <v>225</v>
      </c>
      <c r="F28" s="3" t="s">
        <v>7</v>
      </c>
      <c r="G28" s="4" t="s">
        <v>34</v>
      </c>
      <c r="H28" s="3" t="s">
        <v>2</v>
      </c>
      <c r="I28" s="3" t="s">
        <v>8</v>
      </c>
      <c r="J28" s="4" t="s">
        <v>9</v>
      </c>
      <c r="K28" s="3" t="s">
        <v>35</v>
      </c>
      <c r="L28" s="3" t="s">
        <v>3</v>
      </c>
      <c r="M28" s="4" t="s">
        <v>10</v>
      </c>
      <c r="N28" s="3" t="s">
        <v>4</v>
      </c>
      <c r="O28" s="3" t="s">
        <v>11</v>
      </c>
      <c r="P28" s="4" t="s">
        <v>5</v>
      </c>
      <c r="Q28" s="3" t="s">
        <v>6</v>
      </c>
    </row>
    <row r="29" spans="1:18" x14ac:dyDescent="0.2">
      <c r="A29" s="6" t="s">
        <v>38</v>
      </c>
      <c r="B29" s="7">
        <v>1</v>
      </c>
      <c r="C29" s="6" t="s">
        <v>55</v>
      </c>
      <c r="D29" s="30"/>
      <c r="E29" s="45">
        <f>B29*D29</f>
        <v>0</v>
      </c>
      <c r="F29" s="7">
        <f>E29*12</f>
        <v>0</v>
      </c>
      <c r="G29" s="30"/>
      <c r="H29" s="7" t="s">
        <v>49</v>
      </c>
      <c r="I29" s="13">
        <v>25</v>
      </c>
      <c r="J29" s="30"/>
      <c r="K29" s="7">
        <f>I29*J29</f>
        <v>0</v>
      </c>
      <c r="L29" s="7">
        <v>25</v>
      </c>
      <c r="M29" s="30"/>
      <c r="N29" s="7">
        <f>L29*M29</f>
        <v>0</v>
      </c>
      <c r="O29" s="7">
        <v>290</v>
      </c>
      <c r="P29" s="30"/>
      <c r="Q29" s="7">
        <f>O29*P29</f>
        <v>0</v>
      </c>
    </row>
    <row r="30" spans="1:18" x14ac:dyDescent="0.2">
      <c r="A30" s="6" t="s">
        <v>40</v>
      </c>
      <c r="B30" s="7">
        <v>1</v>
      </c>
      <c r="C30" s="6" t="s">
        <v>56</v>
      </c>
      <c r="D30" s="30"/>
      <c r="E30" s="45">
        <f t="shared" ref="E30:E33" si="10">B30*D30</f>
        <v>0</v>
      </c>
      <c r="F30" s="7">
        <f t="shared" ref="F30:F33" si="11">E30*12</f>
        <v>0</v>
      </c>
      <c r="G30" s="30"/>
      <c r="H30" s="7" t="s">
        <v>49</v>
      </c>
      <c r="I30" s="7">
        <v>3</v>
      </c>
      <c r="J30" s="30"/>
      <c r="K30" s="7">
        <f t="shared" ref="K30:K33" si="12">I30*J30</f>
        <v>0</v>
      </c>
      <c r="L30" s="7">
        <v>3</v>
      </c>
      <c r="M30" s="30"/>
      <c r="N30" s="7">
        <f t="shared" ref="N30:N33" si="13">L30*M30</f>
        <v>0</v>
      </c>
      <c r="O30" s="7">
        <v>50</v>
      </c>
      <c r="P30" s="30"/>
      <c r="Q30" s="7">
        <f t="shared" ref="Q30:Q33" si="14">O30*P30</f>
        <v>0</v>
      </c>
    </row>
    <row r="31" spans="1:18" x14ac:dyDescent="0.2">
      <c r="A31" s="6" t="s">
        <v>53</v>
      </c>
      <c r="B31" s="7">
        <v>1</v>
      </c>
      <c r="C31" s="6" t="s">
        <v>56</v>
      </c>
      <c r="D31" s="30"/>
      <c r="E31" s="45">
        <f t="shared" si="10"/>
        <v>0</v>
      </c>
      <c r="F31" s="7">
        <f t="shared" si="11"/>
        <v>0</v>
      </c>
      <c r="G31" s="30"/>
      <c r="H31" s="7" t="s">
        <v>49</v>
      </c>
      <c r="I31" s="7">
        <v>3</v>
      </c>
      <c r="J31" s="30"/>
      <c r="K31" s="7">
        <f t="shared" si="12"/>
        <v>0</v>
      </c>
      <c r="L31" s="7">
        <v>3</v>
      </c>
      <c r="M31" s="30"/>
      <c r="N31" s="7">
        <f t="shared" si="13"/>
        <v>0</v>
      </c>
      <c r="O31" s="7">
        <v>490</v>
      </c>
      <c r="P31" s="30"/>
      <c r="Q31" s="7">
        <f t="shared" si="14"/>
        <v>0</v>
      </c>
    </row>
    <row r="32" spans="1:18" x14ac:dyDescent="0.2">
      <c r="A32" s="6" t="s">
        <v>54</v>
      </c>
      <c r="B32" s="7">
        <v>1</v>
      </c>
      <c r="C32" s="6" t="s">
        <v>57</v>
      </c>
      <c r="D32" s="30"/>
      <c r="E32" s="45">
        <f t="shared" si="10"/>
        <v>0</v>
      </c>
      <c r="F32" s="7">
        <f t="shared" si="11"/>
        <v>0</v>
      </c>
      <c r="G32" s="30"/>
      <c r="H32" s="7" t="s">
        <v>50</v>
      </c>
      <c r="I32" s="7">
        <v>2</v>
      </c>
      <c r="J32" s="30"/>
      <c r="K32" s="7">
        <f t="shared" si="12"/>
        <v>0</v>
      </c>
      <c r="L32" s="7">
        <v>2</v>
      </c>
      <c r="M32" s="30"/>
      <c r="N32" s="7">
        <f t="shared" si="13"/>
        <v>0</v>
      </c>
      <c r="O32" s="7">
        <v>308</v>
      </c>
      <c r="P32" s="30"/>
      <c r="Q32" s="7">
        <f t="shared" si="14"/>
        <v>0</v>
      </c>
    </row>
    <row r="33" spans="1:18" ht="13.5" thickBot="1" x14ac:dyDescent="0.25">
      <c r="A33" s="6" t="s">
        <v>44</v>
      </c>
      <c r="B33" s="7">
        <v>1</v>
      </c>
      <c r="C33" s="6" t="s">
        <v>56</v>
      </c>
      <c r="D33" s="30"/>
      <c r="E33" s="45">
        <f t="shared" si="10"/>
        <v>0</v>
      </c>
      <c r="F33" s="7">
        <f t="shared" si="11"/>
        <v>0</v>
      </c>
      <c r="G33" s="30"/>
      <c r="H33" s="7" t="s">
        <v>50</v>
      </c>
      <c r="I33" s="7">
        <v>2</v>
      </c>
      <c r="J33" s="30"/>
      <c r="K33" s="7">
        <f t="shared" si="12"/>
        <v>0</v>
      </c>
      <c r="L33" s="12">
        <v>2</v>
      </c>
      <c r="M33" s="30"/>
      <c r="N33" s="7">
        <f t="shared" si="13"/>
        <v>0</v>
      </c>
      <c r="O33" s="7">
        <v>100</v>
      </c>
      <c r="P33" s="30"/>
      <c r="Q33" s="7">
        <f t="shared" si="14"/>
        <v>0</v>
      </c>
    </row>
    <row r="34" spans="1:18" ht="13.5" thickBot="1" x14ac:dyDescent="0.25">
      <c r="F34" s="10">
        <f>SUM(F29:F33)</f>
        <v>0</v>
      </c>
      <c r="G34" s="10">
        <f>SUM(G29:G33)</f>
        <v>0</v>
      </c>
      <c r="H34" s="11"/>
      <c r="K34" s="10">
        <f>SUM(K29:K33)</f>
        <v>0</v>
      </c>
      <c r="N34" s="10">
        <f>SUM(K34)</f>
        <v>0</v>
      </c>
      <c r="Q34" s="10">
        <f>SUM(Q29:Q33)</f>
        <v>0</v>
      </c>
      <c r="R34" s="10">
        <f>F34+G34+K34+N34+Q34</f>
        <v>0</v>
      </c>
    </row>
    <row r="36" spans="1:18" ht="51" x14ac:dyDescent="0.2">
      <c r="A36" s="1" t="s">
        <v>58</v>
      </c>
      <c r="B36" s="2" t="s">
        <v>0</v>
      </c>
      <c r="C36" s="2" t="s">
        <v>1</v>
      </c>
      <c r="D36" s="4" t="s">
        <v>33</v>
      </c>
      <c r="E36" s="3" t="s">
        <v>225</v>
      </c>
      <c r="F36" s="3" t="s">
        <v>7</v>
      </c>
      <c r="G36" s="4" t="s">
        <v>34</v>
      </c>
      <c r="H36" s="3" t="s">
        <v>2</v>
      </c>
      <c r="I36" s="3" t="s">
        <v>8</v>
      </c>
      <c r="J36" s="4" t="s">
        <v>9</v>
      </c>
      <c r="K36" s="3" t="s">
        <v>35</v>
      </c>
      <c r="L36" s="3" t="s">
        <v>3</v>
      </c>
      <c r="M36" s="4" t="s">
        <v>10</v>
      </c>
      <c r="N36" s="3" t="s">
        <v>4</v>
      </c>
      <c r="O36" s="3" t="s">
        <v>11</v>
      </c>
      <c r="P36" s="4" t="s">
        <v>5</v>
      </c>
      <c r="Q36" s="3" t="s">
        <v>6</v>
      </c>
    </row>
    <row r="37" spans="1:18" x14ac:dyDescent="0.2">
      <c r="A37" s="6" t="s">
        <v>38</v>
      </c>
      <c r="B37" s="7">
        <v>2</v>
      </c>
      <c r="C37" s="6" t="s">
        <v>64</v>
      </c>
      <c r="D37" s="30"/>
      <c r="E37" s="45">
        <f>B37*D37</f>
        <v>0</v>
      </c>
      <c r="F37" s="7">
        <f>E37*12</f>
        <v>0</v>
      </c>
      <c r="G37" s="30"/>
      <c r="H37" s="6" t="s">
        <v>14</v>
      </c>
      <c r="I37" s="7">
        <v>21</v>
      </c>
      <c r="J37" s="30"/>
      <c r="K37" s="7">
        <f>I37*J37</f>
        <v>0</v>
      </c>
      <c r="L37" s="7">
        <v>13</v>
      </c>
      <c r="M37" s="30"/>
      <c r="N37" s="7">
        <f>L37*M37</f>
        <v>0</v>
      </c>
      <c r="O37" s="7">
        <v>560</v>
      </c>
      <c r="P37" s="30"/>
      <c r="Q37" s="7">
        <f>O37*P37</f>
        <v>0</v>
      </c>
    </row>
    <row r="38" spans="1:18" x14ac:dyDescent="0.2">
      <c r="A38" s="6" t="s">
        <v>59</v>
      </c>
      <c r="B38" s="13">
        <v>0</v>
      </c>
      <c r="C38" s="14" t="s">
        <v>204</v>
      </c>
      <c r="D38" s="30">
        <v>0</v>
      </c>
      <c r="E38" s="45">
        <f t="shared" ref="E38:E48" si="15">B38*D38</f>
        <v>0</v>
      </c>
      <c r="F38" s="7">
        <f t="shared" ref="F38:F48" si="16">E38*12</f>
        <v>0</v>
      </c>
      <c r="G38" s="30"/>
      <c r="H38" s="14" t="s">
        <v>85</v>
      </c>
      <c r="I38" s="7">
        <v>1</v>
      </c>
      <c r="J38" s="30"/>
      <c r="K38" s="7">
        <f t="shared" ref="K38:K48" si="17">I38*J38</f>
        <v>0</v>
      </c>
      <c r="L38" s="7">
        <v>1</v>
      </c>
      <c r="M38" s="30"/>
      <c r="N38" s="7">
        <f t="shared" ref="N38:N48" si="18">L38*M38</f>
        <v>0</v>
      </c>
      <c r="O38" s="7">
        <v>3000</v>
      </c>
      <c r="P38" s="30"/>
      <c r="Q38" s="7">
        <f t="shared" ref="Q38:Q48" si="19">O38*P38</f>
        <v>0</v>
      </c>
    </row>
    <row r="39" spans="1:18" x14ac:dyDescent="0.2">
      <c r="A39" s="6" t="s">
        <v>39</v>
      </c>
      <c r="B39" s="7">
        <v>1</v>
      </c>
      <c r="C39" s="6" t="s">
        <v>48</v>
      </c>
      <c r="D39" s="30"/>
      <c r="E39" s="45">
        <f t="shared" si="15"/>
        <v>0</v>
      </c>
      <c r="F39" s="7">
        <f t="shared" si="16"/>
        <v>0</v>
      </c>
      <c r="G39" s="30"/>
      <c r="H39" s="6" t="s">
        <v>69</v>
      </c>
      <c r="I39" s="7">
        <v>8</v>
      </c>
      <c r="J39" s="30"/>
      <c r="K39" s="7">
        <f t="shared" si="17"/>
        <v>0</v>
      </c>
      <c r="L39" s="7">
        <v>8</v>
      </c>
      <c r="M39" s="30"/>
      <c r="N39" s="7">
        <f t="shared" si="18"/>
        <v>0</v>
      </c>
      <c r="O39" s="7">
        <v>9050</v>
      </c>
      <c r="P39" s="30"/>
      <c r="Q39" s="7">
        <f t="shared" si="19"/>
        <v>0</v>
      </c>
    </row>
    <row r="40" spans="1:18" x14ac:dyDescent="0.2">
      <c r="A40" s="6" t="s">
        <v>60</v>
      </c>
      <c r="B40" s="7">
        <v>1</v>
      </c>
      <c r="C40" s="6" t="s">
        <v>13</v>
      </c>
      <c r="D40" s="30"/>
      <c r="E40" s="45">
        <f t="shared" si="15"/>
        <v>0</v>
      </c>
      <c r="F40" s="7">
        <f t="shared" si="16"/>
        <v>0</v>
      </c>
      <c r="G40" s="30"/>
      <c r="H40" s="6" t="s">
        <v>14</v>
      </c>
      <c r="I40" s="7">
        <v>11</v>
      </c>
      <c r="J40" s="30"/>
      <c r="K40" s="7">
        <f t="shared" si="17"/>
        <v>0</v>
      </c>
      <c r="L40" s="7">
        <v>11</v>
      </c>
      <c r="M40" s="30"/>
      <c r="N40" s="7">
        <f t="shared" si="18"/>
        <v>0</v>
      </c>
      <c r="O40" s="7">
        <v>2220</v>
      </c>
      <c r="P40" s="30"/>
      <c r="Q40" s="7">
        <f t="shared" si="19"/>
        <v>0</v>
      </c>
    </row>
    <row r="41" spans="1:18" x14ac:dyDescent="0.2">
      <c r="A41" s="6" t="s">
        <v>60</v>
      </c>
      <c r="B41" s="7">
        <v>1</v>
      </c>
      <c r="C41" s="6" t="s">
        <v>46</v>
      </c>
      <c r="D41" s="30"/>
      <c r="E41" s="45">
        <f t="shared" si="15"/>
        <v>0</v>
      </c>
      <c r="F41" s="7">
        <f t="shared" si="16"/>
        <v>0</v>
      </c>
      <c r="G41" s="30"/>
      <c r="H41" s="6" t="s">
        <v>14</v>
      </c>
      <c r="I41" s="7">
        <v>2</v>
      </c>
      <c r="J41" s="30"/>
      <c r="K41" s="7">
        <f t="shared" si="17"/>
        <v>0</v>
      </c>
      <c r="L41" s="7">
        <v>2</v>
      </c>
      <c r="M41" s="30"/>
      <c r="N41" s="7">
        <f t="shared" si="18"/>
        <v>0</v>
      </c>
      <c r="O41" s="7">
        <v>340</v>
      </c>
      <c r="P41" s="30"/>
      <c r="Q41" s="7">
        <f t="shared" si="19"/>
        <v>0</v>
      </c>
    </row>
    <row r="42" spans="1:18" x14ac:dyDescent="0.2">
      <c r="A42" s="6" t="s">
        <v>53</v>
      </c>
      <c r="B42" s="7">
        <v>2</v>
      </c>
      <c r="C42" s="6" t="s">
        <v>199</v>
      </c>
      <c r="D42" s="30"/>
      <c r="E42" s="45">
        <f t="shared" si="15"/>
        <v>0</v>
      </c>
      <c r="F42" s="7">
        <f t="shared" si="16"/>
        <v>0</v>
      </c>
      <c r="G42" s="30"/>
      <c r="H42" s="6" t="s">
        <v>14</v>
      </c>
      <c r="I42" s="7">
        <v>26</v>
      </c>
      <c r="J42" s="30"/>
      <c r="K42" s="7">
        <f t="shared" si="17"/>
        <v>0</v>
      </c>
      <c r="L42" s="7">
        <v>51</v>
      </c>
      <c r="M42" s="30"/>
      <c r="N42" s="7">
        <f t="shared" si="18"/>
        <v>0</v>
      </c>
      <c r="O42" s="7">
        <v>2770</v>
      </c>
      <c r="P42" s="30"/>
      <c r="Q42" s="7">
        <f t="shared" si="19"/>
        <v>0</v>
      </c>
    </row>
    <row r="43" spans="1:18" x14ac:dyDescent="0.2">
      <c r="A43" s="6" t="s">
        <v>61</v>
      </c>
      <c r="B43" s="7">
        <v>1</v>
      </c>
      <c r="C43" s="6" t="s">
        <v>65</v>
      </c>
      <c r="D43" s="30"/>
      <c r="E43" s="45">
        <f t="shared" si="15"/>
        <v>0</v>
      </c>
      <c r="F43" s="7">
        <f t="shared" si="16"/>
        <v>0</v>
      </c>
      <c r="G43" s="30"/>
      <c r="H43" s="6" t="s">
        <v>27</v>
      </c>
      <c r="I43" s="7">
        <v>3</v>
      </c>
      <c r="J43" s="30"/>
      <c r="K43" s="7">
        <f t="shared" si="17"/>
        <v>0</v>
      </c>
      <c r="L43" s="13">
        <v>6</v>
      </c>
      <c r="M43" s="30"/>
      <c r="N43" s="7">
        <f t="shared" si="18"/>
        <v>0</v>
      </c>
      <c r="O43" s="7">
        <v>479</v>
      </c>
      <c r="P43" s="30"/>
      <c r="Q43" s="7">
        <f t="shared" si="19"/>
        <v>0</v>
      </c>
    </row>
    <row r="44" spans="1:18" x14ac:dyDescent="0.2">
      <c r="A44" s="6" t="s">
        <v>54</v>
      </c>
      <c r="B44" s="7">
        <v>0</v>
      </c>
      <c r="C44" s="6" t="s">
        <v>203</v>
      </c>
      <c r="D44" s="30">
        <v>0</v>
      </c>
      <c r="E44" s="45">
        <f t="shared" si="15"/>
        <v>0</v>
      </c>
      <c r="F44" s="7">
        <f t="shared" si="16"/>
        <v>0</v>
      </c>
      <c r="G44" s="30"/>
      <c r="H44" s="6" t="s">
        <v>27</v>
      </c>
      <c r="I44" s="7">
        <v>1</v>
      </c>
      <c r="J44" s="30"/>
      <c r="K44" s="7">
        <f t="shared" si="17"/>
        <v>0</v>
      </c>
      <c r="L44" s="7">
        <v>2</v>
      </c>
      <c r="M44" s="30"/>
      <c r="N44" s="7">
        <f t="shared" si="18"/>
        <v>0</v>
      </c>
      <c r="O44" s="7">
        <v>200</v>
      </c>
      <c r="P44" s="30"/>
      <c r="Q44" s="7">
        <f t="shared" si="19"/>
        <v>0</v>
      </c>
    </row>
    <row r="45" spans="1:18" x14ac:dyDescent="0.2">
      <c r="A45" s="6" t="s">
        <v>43</v>
      </c>
      <c r="B45" s="7">
        <v>1</v>
      </c>
      <c r="C45" s="6" t="s">
        <v>66</v>
      </c>
      <c r="D45" s="30"/>
      <c r="E45" s="45">
        <f t="shared" si="15"/>
        <v>0</v>
      </c>
      <c r="F45" s="7">
        <f t="shared" si="16"/>
        <v>0</v>
      </c>
      <c r="G45" s="30"/>
      <c r="H45" s="6" t="s">
        <v>27</v>
      </c>
      <c r="I45" s="7">
        <v>3</v>
      </c>
      <c r="J45" s="30"/>
      <c r="K45" s="7">
        <f t="shared" si="17"/>
        <v>0</v>
      </c>
      <c r="L45" s="12">
        <v>3</v>
      </c>
      <c r="M45" s="30"/>
      <c r="N45" s="7">
        <f t="shared" si="18"/>
        <v>0</v>
      </c>
      <c r="O45" s="7">
        <v>1720</v>
      </c>
      <c r="P45" s="30"/>
      <c r="Q45" s="7">
        <f t="shared" si="19"/>
        <v>0</v>
      </c>
    </row>
    <row r="46" spans="1:18" x14ac:dyDescent="0.2">
      <c r="A46" s="6" t="s">
        <v>62</v>
      </c>
      <c r="B46" s="7">
        <v>0</v>
      </c>
      <c r="C46" s="6" t="s">
        <v>31</v>
      </c>
      <c r="D46" s="30">
        <v>0</v>
      </c>
      <c r="E46" s="45">
        <f t="shared" si="15"/>
        <v>0</v>
      </c>
      <c r="F46" s="7">
        <f t="shared" si="16"/>
        <v>0</v>
      </c>
      <c r="G46" s="30"/>
      <c r="H46" s="6" t="s">
        <v>14</v>
      </c>
      <c r="I46" s="7">
        <v>1</v>
      </c>
      <c r="J46" s="30"/>
      <c r="K46" s="7">
        <f t="shared" si="17"/>
        <v>0</v>
      </c>
      <c r="L46" s="12">
        <v>5</v>
      </c>
      <c r="M46" s="30"/>
      <c r="N46" s="7">
        <f t="shared" si="18"/>
        <v>0</v>
      </c>
      <c r="O46" s="7">
        <v>50</v>
      </c>
      <c r="P46" s="30"/>
      <c r="Q46" s="7">
        <f t="shared" si="19"/>
        <v>0</v>
      </c>
    </row>
    <row r="47" spans="1:18" x14ac:dyDescent="0.2">
      <c r="A47" s="6" t="s">
        <v>63</v>
      </c>
      <c r="B47" s="7">
        <v>1</v>
      </c>
      <c r="C47" s="6" t="s">
        <v>67</v>
      </c>
      <c r="D47" s="30"/>
      <c r="E47" s="45">
        <f t="shared" si="15"/>
        <v>0</v>
      </c>
      <c r="F47" s="7">
        <f t="shared" si="16"/>
        <v>0</v>
      </c>
      <c r="G47" s="30"/>
      <c r="H47" s="6" t="s">
        <v>69</v>
      </c>
      <c r="I47" s="7">
        <v>6</v>
      </c>
      <c r="J47" s="30"/>
      <c r="K47" s="7">
        <f t="shared" si="17"/>
        <v>0</v>
      </c>
      <c r="L47" s="12">
        <v>6</v>
      </c>
      <c r="M47" s="30"/>
      <c r="N47" s="7">
        <f t="shared" si="18"/>
        <v>0</v>
      </c>
      <c r="O47" s="7">
        <v>23220</v>
      </c>
      <c r="P47" s="30"/>
      <c r="Q47" s="7">
        <f t="shared" si="19"/>
        <v>0</v>
      </c>
    </row>
    <row r="48" spans="1:18" ht="13.5" thickBot="1" x14ac:dyDescent="0.25">
      <c r="A48" s="6" t="s">
        <v>45</v>
      </c>
      <c r="B48" s="7">
        <v>2</v>
      </c>
      <c r="C48" s="6" t="s">
        <v>68</v>
      </c>
      <c r="D48" s="30"/>
      <c r="E48" s="45">
        <f t="shared" si="15"/>
        <v>0</v>
      </c>
      <c r="F48" s="7">
        <f t="shared" si="16"/>
        <v>0</v>
      </c>
      <c r="G48" s="31"/>
      <c r="H48" s="6" t="s">
        <v>14</v>
      </c>
      <c r="I48" s="7">
        <v>45</v>
      </c>
      <c r="J48" s="30"/>
      <c r="K48" s="7">
        <f t="shared" si="17"/>
        <v>0</v>
      </c>
      <c r="L48" s="7">
        <v>90</v>
      </c>
      <c r="M48" s="30"/>
      <c r="N48" s="7">
        <f t="shared" si="18"/>
        <v>0</v>
      </c>
      <c r="O48" s="7">
        <v>37490</v>
      </c>
      <c r="P48" s="30"/>
      <c r="Q48" s="7">
        <f t="shared" si="19"/>
        <v>0</v>
      </c>
    </row>
    <row r="49" spans="1:18" ht="13.5" thickBot="1" x14ac:dyDescent="0.25">
      <c r="F49" s="10">
        <f>SUM(F37:F48)</f>
        <v>0</v>
      </c>
      <c r="G49" s="10">
        <f>SUM(G37:G48)</f>
        <v>0</v>
      </c>
      <c r="H49" s="11"/>
      <c r="K49" s="10">
        <f>SUM(K37:K48)</f>
        <v>0</v>
      </c>
      <c r="N49" s="10">
        <f>SUM(N37:N48)</f>
        <v>0</v>
      </c>
      <c r="Q49" s="10">
        <f>SUM(Q37:Q48)</f>
        <v>0</v>
      </c>
      <c r="R49" s="10">
        <f>F49+G49+K49+N49+Q49</f>
        <v>0</v>
      </c>
    </row>
    <row r="51" spans="1:18" ht="51" x14ac:dyDescent="0.2">
      <c r="A51" s="1" t="s">
        <v>114</v>
      </c>
      <c r="B51" s="2" t="s">
        <v>0</v>
      </c>
      <c r="C51" s="2" t="s">
        <v>1</v>
      </c>
      <c r="D51" s="4" t="s">
        <v>33</v>
      </c>
      <c r="E51" s="3" t="s">
        <v>225</v>
      </c>
      <c r="F51" s="3" t="s">
        <v>7</v>
      </c>
      <c r="G51" s="4" t="s">
        <v>34</v>
      </c>
      <c r="H51" s="3" t="s">
        <v>2</v>
      </c>
      <c r="I51" s="3" t="s">
        <v>8</v>
      </c>
      <c r="J51" s="4" t="s">
        <v>9</v>
      </c>
      <c r="K51" s="3" t="s">
        <v>35</v>
      </c>
      <c r="L51" s="3" t="s">
        <v>3</v>
      </c>
      <c r="M51" s="4" t="s">
        <v>10</v>
      </c>
      <c r="N51" s="3" t="s">
        <v>4</v>
      </c>
      <c r="O51" s="3" t="s">
        <v>11</v>
      </c>
      <c r="P51" s="4" t="s">
        <v>5</v>
      </c>
      <c r="Q51" s="3" t="s">
        <v>6</v>
      </c>
    </row>
    <row r="52" spans="1:18" x14ac:dyDescent="0.2">
      <c r="A52" s="6" t="s">
        <v>38</v>
      </c>
      <c r="B52" s="7">
        <v>2</v>
      </c>
      <c r="C52" s="6" t="s">
        <v>64</v>
      </c>
      <c r="D52" s="30"/>
      <c r="E52" s="45">
        <f>B52*D52</f>
        <v>0</v>
      </c>
      <c r="F52" s="7">
        <f>E52*12</f>
        <v>0</v>
      </c>
      <c r="G52" s="30"/>
      <c r="H52" s="6" t="s">
        <v>81</v>
      </c>
      <c r="I52" s="7">
        <v>48</v>
      </c>
      <c r="J52" s="30"/>
      <c r="K52" s="7">
        <f>I52*J52</f>
        <v>0</v>
      </c>
      <c r="L52" s="7">
        <v>76</v>
      </c>
      <c r="M52" s="30"/>
      <c r="N52" s="7">
        <f>L52*M52</f>
        <v>0</v>
      </c>
      <c r="O52" s="7">
        <v>2740</v>
      </c>
      <c r="P52" s="30"/>
      <c r="Q52" s="7">
        <f>O52*P52</f>
        <v>0</v>
      </c>
    </row>
    <row r="53" spans="1:18" x14ac:dyDescent="0.2">
      <c r="A53" s="6" t="s">
        <v>39</v>
      </c>
      <c r="B53" s="7">
        <v>1</v>
      </c>
      <c r="C53" s="6" t="s">
        <v>74</v>
      </c>
      <c r="D53" s="30"/>
      <c r="E53" s="45">
        <f t="shared" ref="E53:E66" si="20">B53*D53</f>
        <v>0</v>
      </c>
      <c r="F53" s="7">
        <f t="shared" ref="F53:F66" si="21">E53*12</f>
        <v>0</v>
      </c>
      <c r="G53" s="30"/>
      <c r="H53" s="6" t="s">
        <v>82</v>
      </c>
      <c r="I53" s="7">
        <v>1</v>
      </c>
      <c r="J53" s="30"/>
      <c r="K53" s="7">
        <f t="shared" ref="K53:K66" si="22">I53*J53</f>
        <v>0</v>
      </c>
      <c r="L53" s="7">
        <v>1</v>
      </c>
      <c r="M53" s="30"/>
      <c r="N53" s="7">
        <f t="shared" ref="N53:N66" si="23">L53*M53</f>
        <v>0</v>
      </c>
      <c r="O53" s="7">
        <v>1760</v>
      </c>
      <c r="P53" s="30"/>
      <c r="Q53" s="7">
        <f t="shared" ref="Q53:Q66" si="24">O53*P53</f>
        <v>0</v>
      </c>
    </row>
    <row r="54" spans="1:18" x14ac:dyDescent="0.2">
      <c r="A54" s="14" t="s">
        <v>60</v>
      </c>
      <c r="B54" s="13">
        <v>1</v>
      </c>
      <c r="C54" s="14" t="s">
        <v>75</v>
      </c>
      <c r="D54" s="30"/>
      <c r="E54" s="45">
        <f t="shared" si="20"/>
        <v>0</v>
      </c>
      <c r="F54" s="7">
        <f t="shared" si="21"/>
        <v>0</v>
      </c>
      <c r="G54" s="30"/>
      <c r="H54" s="6" t="s">
        <v>82</v>
      </c>
      <c r="I54" s="7">
        <v>1</v>
      </c>
      <c r="J54" s="30"/>
      <c r="K54" s="7">
        <f t="shared" si="22"/>
        <v>0</v>
      </c>
      <c r="L54" s="7">
        <v>1</v>
      </c>
      <c r="M54" s="30"/>
      <c r="N54" s="7">
        <f t="shared" si="23"/>
        <v>0</v>
      </c>
      <c r="O54" s="7">
        <v>3620</v>
      </c>
      <c r="P54" s="30"/>
      <c r="Q54" s="7">
        <f t="shared" si="24"/>
        <v>0</v>
      </c>
    </row>
    <row r="55" spans="1:18" x14ac:dyDescent="0.2">
      <c r="A55" s="14" t="s">
        <v>53</v>
      </c>
      <c r="B55" s="13">
        <v>2</v>
      </c>
      <c r="C55" s="14" t="s">
        <v>47</v>
      </c>
      <c r="D55" s="30"/>
      <c r="E55" s="45">
        <f t="shared" si="20"/>
        <v>0</v>
      </c>
      <c r="F55" s="7">
        <f t="shared" si="21"/>
        <v>0</v>
      </c>
      <c r="G55" s="30"/>
      <c r="H55" s="6" t="s">
        <v>81</v>
      </c>
      <c r="I55" s="7">
        <v>25</v>
      </c>
      <c r="J55" s="30"/>
      <c r="K55" s="7">
        <f t="shared" si="22"/>
        <v>0</v>
      </c>
      <c r="L55" s="7">
        <v>50</v>
      </c>
      <c r="M55" s="30"/>
      <c r="N55" s="7">
        <f t="shared" si="23"/>
        <v>0</v>
      </c>
      <c r="O55" s="7">
        <v>3690</v>
      </c>
      <c r="P55" s="30"/>
      <c r="Q55" s="7">
        <f t="shared" si="24"/>
        <v>0</v>
      </c>
    </row>
    <row r="56" spans="1:18" x14ac:dyDescent="0.2">
      <c r="A56" s="14" t="s">
        <v>61</v>
      </c>
      <c r="B56" s="13">
        <v>1</v>
      </c>
      <c r="C56" s="14" t="s">
        <v>65</v>
      </c>
      <c r="D56" s="30"/>
      <c r="E56" s="45">
        <f t="shared" si="20"/>
        <v>0</v>
      </c>
      <c r="F56" s="7">
        <f t="shared" si="21"/>
        <v>0</v>
      </c>
      <c r="G56" s="30"/>
      <c r="H56" s="6" t="s">
        <v>83</v>
      </c>
      <c r="I56" s="7">
        <v>4</v>
      </c>
      <c r="J56" s="30"/>
      <c r="K56" s="7">
        <f t="shared" si="22"/>
        <v>0</v>
      </c>
      <c r="L56" s="7">
        <v>11</v>
      </c>
      <c r="M56" s="30"/>
      <c r="N56" s="7">
        <f t="shared" si="23"/>
        <v>0</v>
      </c>
      <c r="O56" s="7">
        <v>4042</v>
      </c>
      <c r="P56" s="30"/>
      <c r="Q56" s="7">
        <f t="shared" si="24"/>
        <v>0</v>
      </c>
    </row>
    <row r="57" spans="1:18" x14ac:dyDescent="0.2">
      <c r="A57" s="6" t="s">
        <v>41</v>
      </c>
      <c r="B57" s="7">
        <v>1</v>
      </c>
      <c r="C57" s="6" t="s">
        <v>76</v>
      </c>
      <c r="D57" s="30"/>
      <c r="E57" s="45">
        <f t="shared" si="20"/>
        <v>0</v>
      </c>
      <c r="F57" s="7">
        <f t="shared" si="21"/>
        <v>0</v>
      </c>
      <c r="G57" s="30"/>
      <c r="H57" s="6" t="s">
        <v>83</v>
      </c>
      <c r="I57" s="7">
        <v>1</v>
      </c>
      <c r="J57" s="30"/>
      <c r="K57" s="7">
        <f t="shared" si="22"/>
        <v>0</v>
      </c>
      <c r="L57" s="7">
        <v>1</v>
      </c>
      <c r="M57" s="30"/>
      <c r="N57" s="7">
        <f t="shared" si="23"/>
        <v>0</v>
      </c>
      <c r="O57" s="7">
        <v>350</v>
      </c>
      <c r="P57" s="30"/>
      <c r="Q57" s="7">
        <f t="shared" si="24"/>
        <v>0</v>
      </c>
    </row>
    <row r="58" spans="1:18" x14ac:dyDescent="0.2">
      <c r="A58" s="6" t="s">
        <v>54</v>
      </c>
      <c r="B58" s="7">
        <v>1</v>
      </c>
      <c r="C58" s="6" t="s">
        <v>77</v>
      </c>
      <c r="D58" s="30"/>
      <c r="E58" s="45">
        <f t="shared" si="20"/>
        <v>0</v>
      </c>
      <c r="F58" s="7">
        <f t="shared" si="21"/>
        <v>0</v>
      </c>
      <c r="G58" s="30"/>
      <c r="H58" s="6" t="s">
        <v>84</v>
      </c>
      <c r="I58" s="7">
        <v>4</v>
      </c>
      <c r="J58" s="30"/>
      <c r="K58" s="7">
        <f t="shared" si="22"/>
        <v>0</v>
      </c>
      <c r="L58" s="7">
        <v>4</v>
      </c>
      <c r="M58" s="30"/>
      <c r="N58" s="7">
        <f t="shared" si="23"/>
        <v>0</v>
      </c>
      <c r="O58" s="7">
        <v>5820</v>
      </c>
      <c r="P58" s="30"/>
      <c r="Q58" s="7">
        <f t="shared" si="24"/>
        <v>0</v>
      </c>
    </row>
    <row r="59" spans="1:18" x14ac:dyDescent="0.2">
      <c r="A59" s="6" t="s">
        <v>70</v>
      </c>
      <c r="B59" s="7">
        <v>1</v>
      </c>
      <c r="C59" s="6" t="s">
        <v>78</v>
      </c>
      <c r="D59" s="30"/>
      <c r="E59" s="45">
        <f t="shared" si="20"/>
        <v>0</v>
      </c>
      <c r="F59" s="7">
        <f t="shared" si="21"/>
        <v>0</v>
      </c>
      <c r="G59" s="30"/>
      <c r="H59" s="6" t="s">
        <v>83</v>
      </c>
      <c r="I59" s="7">
        <v>1</v>
      </c>
      <c r="J59" s="30"/>
      <c r="K59" s="7">
        <f t="shared" si="22"/>
        <v>0</v>
      </c>
      <c r="L59" s="7">
        <v>1</v>
      </c>
      <c r="M59" s="30"/>
      <c r="N59" s="7">
        <f t="shared" si="23"/>
        <v>0</v>
      </c>
      <c r="O59" s="7">
        <v>120</v>
      </c>
      <c r="P59" s="30"/>
      <c r="Q59" s="7">
        <f t="shared" si="24"/>
        <v>0</v>
      </c>
    </row>
    <row r="60" spans="1:18" x14ac:dyDescent="0.2">
      <c r="A60" s="6" t="s">
        <v>71</v>
      </c>
      <c r="B60" s="7">
        <v>2</v>
      </c>
      <c r="C60" s="6" t="s">
        <v>200</v>
      </c>
      <c r="D60" s="30"/>
      <c r="E60" s="45">
        <f t="shared" si="20"/>
        <v>0</v>
      </c>
      <c r="F60" s="7">
        <f t="shared" si="21"/>
        <v>0</v>
      </c>
      <c r="G60" s="30"/>
      <c r="H60" s="6" t="s">
        <v>83</v>
      </c>
      <c r="I60" s="7">
        <v>1</v>
      </c>
      <c r="J60" s="30"/>
      <c r="K60" s="7">
        <f t="shared" si="22"/>
        <v>0</v>
      </c>
      <c r="L60" s="7">
        <v>1</v>
      </c>
      <c r="M60" s="30"/>
      <c r="N60" s="7">
        <f t="shared" si="23"/>
        <v>0</v>
      </c>
      <c r="O60" s="7">
        <v>69</v>
      </c>
      <c r="P60" s="30"/>
      <c r="Q60" s="7">
        <f t="shared" si="24"/>
        <v>0</v>
      </c>
    </row>
    <row r="61" spans="1:18" x14ac:dyDescent="0.2">
      <c r="A61" s="6" t="s">
        <v>43</v>
      </c>
      <c r="B61" s="7">
        <v>1</v>
      </c>
      <c r="C61" s="6" t="s">
        <v>79</v>
      </c>
      <c r="D61" s="30"/>
      <c r="E61" s="45">
        <f t="shared" si="20"/>
        <v>0</v>
      </c>
      <c r="F61" s="7">
        <f t="shared" si="21"/>
        <v>0</v>
      </c>
      <c r="G61" s="30"/>
      <c r="H61" s="6" t="s">
        <v>83</v>
      </c>
      <c r="I61" s="7">
        <v>3</v>
      </c>
      <c r="J61" s="30"/>
      <c r="K61" s="7">
        <f t="shared" si="22"/>
        <v>0</v>
      </c>
      <c r="L61" s="12">
        <v>8</v>
      </c>
      <c r="M61" s="30"/>
      <c r="N61" s="7">
        <f t="shared" si="23"/>
        <v>0</v>
      </c>
      <c r="O61" s="7">
        <v>1440</v>
      </c>
      <c r="P61" s="30"/>
      <c r="Q61" s="7">
        <f t="shared" si="24"/>
        <v>0</v>
      </c>
    </row>
    <row r="62" spans="1:18" x14ac:dyDescent="0.2">
      <c r="A62" s="14" t="s">
        <v>72</v>
      </c>
      <c r="B62" s="13">
        <v>0</v>
      </c>
      <c r="C62" s="14" t="s">
        <v>204</v>
      </c>
      <c r="D62" s="30">
        <v>0</v>
      </c>
      <c r="E62" s="45">
        <f t="shared" si="20"/>
        <v>0</v>
      </c>
      <c r="F62" s="7">
        <f t="shared" si="21"/>
        <v>0</v>
      </c>
      <c r="G62" s="30"/>
      <c r="H62" s="6" t="s">
        <v>85</v>
      </c>
      <c r="I62" s="7">
        <v>1</v>
      </c>
      <c r="J62" s="30"/>
      <c r="K62" s="7">
        <f t="shared" si="22"/>
        <v>0</v>
      </c>
      <c r="L62" s="12">
        <v>1</v>
      </c>
      <c r="M62" s="30"/>
      <c r="N62" s="7">
        <f t="shared" si="23"/>
        <v>0</v>
      </c>
      <c r="O62" s="7">
        <v>1200</v>
      </c>
      <c r="P62" s="30"/>
      <c r="Q62" s="7">
        <f t="shared" si="24"/>
        <v>0</v>
      </c>
    </row>
    <row r="63" spans="1:18" x14ac:dyDescent="0.2">
      <c r="A63" s="14" t="s">
        <v>73</v>
      </c>
      <c r="B63" s="13">
        <v>0</v>
      </c>
      <c r="C63" s="14" t="s">
        <v>204</v>
      </c>
      <c r="D63" s="30">
        <v>0</v>
      </c>
      <c r="E63" s="45">
        <f t="shared" si="20"/>
        <v>0</v>
      </c>
      <c r="F63" s="7">
        <f t="shared" si="21"/>
        <v>0</v>
      </c>
      <c r="G63" s="30"/>
      <c r="H63" s="6" t="s">
        <v>85</v>
      </c>
      <c r="I63" s="7">
        <v>1</v>
      </c>
      <c r="J63" s="30"/>
      <c r="K63" s="7">
        <f t="shared" si="22"/>
        <v>0</v>
      </c>
      <c r="L63" s="12">
        <v>1</v>
      </c>
      <c r="M63" s="30"/>
      <c r="N63" s="7">
        <f t="shared" si="23"/>
        <v>0</v>
      </c>
      <c r="O63" s="7">
        <v>25</v>
      </c>
      <c r="P63" s="30"/>
      <c r="Q63" s="7">
        <f t="shared" si="24"/>
        <v>0</v>
      </c>
    </row>
    <row r="64" spans="1:18" x14ac:dyDescent="0.2">
      <c r="A64" s="6" t="s">
        <v>45</v>
      </c>
      <c r="B64" s="7">
        <v>2</v>
      </c>
      <c r="C64" s="6" t="s">
        <v>13</v>
      </c>
      <c r="D64" s="30"/>
      <c r="E64" s="45">
        <f t="shared" si="20"/>
        <v>0</v>
      </c>
      <c r="F64" s="7">
        <f t="shared" si="21"/>
        <v>0</v>
      </c>
      <c r="G64" s="30"/>
      <c r="H64" s="6" t="s">
        <v>81</v>
      </c>
      <c r="I64" s="7">
        <v>26</v>
      </c>
      <c r="J64" s="30"/>
      <c r="K64" s="7">
        <f t="shared" si="22"/>
        <v>0</v>
      </c>
      <c r="L64" s="7">
        <v>24</v>
      </c>
      <c r="M64" s="30"/>
      <c r="N64" s="7">
        <f t="shared" si="23"/>
        <v>0</v>
      </c>
      <c r="O64" s="7">
        <v>12510</v>
      </c>
      <c r="P64" s="30"/>
      <c r="Q64" s="7">
        <f t="shared" si="24"/>
        <v>0</v>
      </c>
    </row>
    <row r="65" spans="1:18" x14ac:dyDescent="0.2">
      <c r="A65" s="6" t="s">
        <v>45</v>
      </c>
      <c r="B65" s="7">
        <v>1</v>
      </c>
      <c r="C65" s="6" t="s">
        <v>80</v>
      </c>
      <c r="D65" s="30"/>
      <c r="E65" s="45">
        <f t="shared" si="20"/>
        <v>0</v>
      </c>
      <c r="F65" s="7">
        <f t="shared" si="21"/>
        <v>0</v>
      </c>
      <c r="G65" s="30"/>
      <c r="H65" s="6" t="s">
        <v>84</v>
      </c>
      <c r="I65" s="7">
        <v>1</v>
      </c>
      <c r="J65" s="30"/>
      <c r="K65" s="7">
        <f t="shared" si="22"/>
        <v>0</v>
      </c>
      <c r="L65" s="7">
        <v>1</v>
      </c>
      <c r="M65" s="30"/>
      <c r="N65" s="7">
        <f t="shared" si="23"/>
        <v>0</v>
      </c>
      <c r="O65" s="7">
        <v>600</v>
      </c>
      <c r="P65" s="30"/>
      <c r="Q65" s="7">
        <f t="shared" si="24"/>
        <v>0</v>
      </c>
    </row>
    <row r="66" spans="1:18" ht="13.5" thickBot="1" x14ac:dyDescent="0.25">
      <c r="A66" s="6" t="s">
        <v>45</v>
      </c>
      <c r="B66" s="7">
        <v>1</v>
      </c>
      <c r="C66" s="6" t="s">
        <v>75</v>
      </c>
      <c r="D66" s="30"/>
      <c r="E66" s="45">
        <f t="shared" si="20"/>
        <v>0</v>
      </c>
      <c r="F66" s="7">
        <f t="shared" si="21"/>
        <v>0</v>
      </c>
      <c r="G66" s="30"/>
      <c r="H66" s="6" t="s">
        <v>82</v>
      </c>
      <c r="I66" s="7">
        <v>5</v>
      </c>
      <c r="J66" s="30"/>
      <c r="K66" s="7">
        <f t="shared" si="22"/>
        <v>0</v>
      </c>
      <c r="L66" s="7">
        <v>5</v>
      </c>
      <c r="M66" s="30"/>
      <c r="N66" s="7">
        <f t="shared" si="23"/>
        <v>0</v>
      </c>
      <c r="O66" s="7">
        <v>24500</v>
      </c>
      <c r="P66" s="30"/>
      <c r="Q66" s="7">
        <f t="shared" si="24"/>
        <v>0</v>
      </c>
    </row>
    <row r="67" spans="1:18" ht="13.5" thickBot="1" x14ac:dyDescent="0.25">
      <c r="F67" s="10">
        <f>SUM(F52:F66)</f>
        <v>0</v>
      </c>
      <c r="G67" s="10">
        <f>SUM(G52:G66)</f>
        <v>0</v>
      </c>
      <c r="H67" s="11"/>
      <c r="K67" s="10">
        <f>SUM(K52:K66)</f>
        <v>0</v>
      </c>
      <c r="N67" s="10">
        <f>SUM(N52:N66)</f>
        <v>0</v>
      </c>
      <c r="Q67" s="10">
        <f>SUM(Q52:Q66)</f>
        <v>0</v>
      </c>
      <c r="R67" s="10">
        <f>F67+G67+K67+N67+Q67</f>
        <v>0</v>
      </c>
    </row>
    <row r="69" spans="1:18" ht="51" x14ac:dyDescent="0.2">
      <c r="A69" s="1" t="s">
        <v>113</v>
      </c>
      <c r="B69" s="2" t="s">
        <v>0</v>
      </c>
      <c r="C69" s="2" t="s">
        <v>1</v>
      </c>
      <c r="D69" s="4" t="s">
        <v>33</v>
      </c>
      <c r="E69" s="3" t="s">
        <v>225</v>
      </c>
      <c r="F69" s="3" t="s">
        <v>7</v>
      </c>
      <c r="G69" s="4" t="s">
        <v>34</v>
      </c>
      <c r="H69" s="3" t="s">
        <v>2</v>
      </c>
      <c r="I69" s="3" t="s">
        <v>8</v>
      </c>
      <c r="J69" s="4" t="s">
        <v>9</v>
      </c>
      <c r="K69" s="3" t="s">
        <v>35</v>
      </c>
      <c r="L69" s="3" t="s">
        <v>3</v>
      </c>
      <c r="M69" s="4" t="s">
        <v>10</v>
      </c>
      <c r="N69" s="3" t="s">
        <v>4</v>
      </c>
      <c r="O69" s="3" t="s">
        <v>11</v>
      </c>
      <c r="P69" s="4" t="s">
        <v>5</v>
      </c>
      <c r="Q69" s="3" t="s">
        <v>6</v>
      </c>
    </row>
    <row r="70" spans="1:18" x14ac:dyDescent="0.2">
      <c r="A70" s="6" t="s">
        <v>38</v>
      </c>
      <c r="B70" s="7">
        <v>1</v>
      </c>
      <c r="C70" s="6" t="s">
        <v>64</v>
      </c>
      <c r="D70" s="30"/>
      <c r="E70" s="45">
        <f>B70*D70</f>
        <v>0</v>
      </c>
      <c r="F70" s="7">
        <f>E70*12</f>
        <v>0</v>
      </c>
      <c r="G70" s="30"/>
      <c r="H70" s="6" t="s">
        <v>81</v>
      </c>
      <c r="I70" s="7">
        <v>52</v>
      </c>
      <c r="J70" s="30"/>
      <c r="K70" s="7">
        <f>I70*J70</f>
        <v>0</v>
      </c>
      <c r="L70" s="7">
        <v>6</v>
      </c>
      <c r="M70" s="30"/>
      <c r="N70" s="7">
        <f>L70*M70</f>
        <v>0</v>
      </c>
      <c r="O70" s="7">
        <v>140</v>
      </c>
      <c r="P70" s="30"/>
      <c r="Q70" s="7">
        <f>O70*P70</f>
        <v>0</v>
      </c>
    </row>
    <row r="71" spans="1:18" x14ac:dyDescent="0.2">
      <c r="A71" s="6" t="s">
        <v>86</v>
      </c>
      <c r="B71" s="7">
        <v>0</v>
      </c>
      <c r="C71" s="6" t="s">
        <v>89</v>
      </c>
      <c r="D71" s="30">
        <v>0</v>
      </c>
      <c r="E71" s="45">
        <f t="shared" ref="E71:E77" si="25">B71*D71</f>
        <v>0</v>
      </c>
      <c r="F71" s="7">
        <f t="shared" ref="F71:F77" si="26">E71*12</f>
        <v>0</v>
      </c>
      <c r="G71" s="30"/>
      <c r="H71" s="6" t="s">
        <v>81</v>
      </c>
      <c r="I71" s="7">
        <v>2</v>
      </c>
      <c r="J71" s="30"/>
      <c r="K71" s="7">
        <f t="shared" ref="K71:K77" si="27">I71*J71</f>
        <v>0</v>
      </c>
      <c r="L71" s="7">
        <v>15</v>
      </c>
      <c r="M71" s="30"/>
      <c r="N71" s="7">
        <f t="shared" ref="N71:N77" si="28">L71*M71</f>
        <v>0</v>
      </c>
      <c r="O71" s="7">
        <v>640</v>
      </c>
      <c r="P71" s="30"/>
      <c r="Q71" s="7">
        <f t="shared" ref="Q71:Q77" si="29">O71*P71</f>
        <v>0</v>
      </c>
    </row>
    <row r="72" spans="1:18" x14ac:dyDescent="0.2">
      <c r="A72" s="6" t="s">
        <v>53</v>
      </c>
      <c r="B72" s="7">
        <v>1</v>
      </c>
      <c r="C72" s="6" t="s">
        <v>56</v>
      </c>
      <c r="D72" s="30"/>
      <c r="E72" s="45">
        <f t="shared" si="25"/>
        <v>0</v>
      </c>
      <c r="F72" s="7">
        <f t="shared" si="26"/>
        <v>0</v>
      </c>
      <c r="G72" s="30"/>
      <c r="H72" s="6" t="s">
        <v>81</v>
      </c>
      <c r="I72" s="7">
        <v>14</v>
      </c>
      <c r="J72" s="30"/>
      <c r="K72" s="7">
        <f t="shared" si="27"/>
        <v>0</v>
      </c>
      <c r="L72" s="7">
        <v>25</v>
      </c>
      <c r="M72" s="30"/>
      <c r="N72" s="7">
        <f t="shared" si="28"/>
        <v>0</v>
      </c>
      <c r="O72" s="7">
        <v>1190</v>
      </c>
      <c r="P72" s="30"/>
      <c r="Q72" s="7">
        <f t="shared" si="29"/>
        <v>0</v>
      </c>
    </row>
    <row r="73" spans="1:18" x14ac:dyDescent="0.2">
      <c r="A73" s="6" t="s">
        <v>41</v>
      </c>
      <c r="B73" s="7">
        <v>1</v>
      </c>
      <c r="C73" s="6" t="s">
        <v>47</v>
      </c>
      <c r="D73" s="30"/>
      <c r="E73" s="45">
        <f t="shared" si="25"/>
        <v>0</v>
      </c>
      <c r="F73" s="7">
        <f t="shared" si="26"/>
        <v>0</v>
      </c>
      <c r="G73" s="30"/>
      <c r="H73" s="6" t="s">
        <v>27</v>
      </c>
      <c r="I73" s="7">
        <v>1</v>
      </c>
      <c r="J73" s="30"/>
      <c r="K73" s="7">
        <f t="shared" si="27"/>
        <v>0</v>
      </c>
      <c r="L73" s="7">
        <v>1</v>
      </c>
      <c r="M73" s="30"/>
      <c r="N73" s="7">
        <f t="shared" si="28"/>
        <v>0</v>
      </c>
      <c r="O73" s="7">
        <v>75</v>
      </c>
      <c r="P73" s="30"/>
      <c r="Q73" s="7">
        <f t="shared" si="29"/>
        <v>0</v>
      </c>
    </row>
    <row r="74" spans="1:18" x14ac:dyDescent="0.2">
      <c r="A74" s="6" t="s">
        <v>87</v>
      </c>
      <c r="B74" s="7">
        <v>1</v>
      </c>
      <c r="C74" s="6" t="s">
        <v>56</v>
      </c>
      <c r="D74" s="30"/>
      <c r="E74" s="45">
        <f t="shared" si="25"/>
        <v>0</v>
      </c>
      <c r="F74" s="7">
        <f t="shared" si="26"/>
        <v>0</v>
      </c>
      <c r="G74" s="30"/>
      <c r="H74" s="6" t="s">
        <v>81</v>
      </c>
      <c r="I74" s="7">
        <v>12</v>
      </c>
      <c r="J74" s="30"/>
      <c r="K74" s="7">
        <f t="shared" si="27"/>
        <v>0</v>
      </c>
      <c r="L74" s="7">
        <v>24</v>
      </c>
      <c r="M74" s="30"/>
      <c r="N74" s="7">
        <f t="shared" si="28"/>
        <v>0</v>
      </c>
      <c r="O74" s="7">
        <v>1370</v>
      </c>
      <c r="P74" s="30"/>
      <c r="Q74" s="7">
        <f t="shared" si="29"/>
        <v>0</v>
      </c>
    </row>
    <row r="75" spans="1:18" x14ac:dyDescent="0.2">
      <c r="A75" s="6" t="s">
        <v>43</v>
      </c>
      <c r="B75" s="7">
        <v>1</v>
      </c>
      <c r="C75" s="6" t="s">
        <v>90</v>
      </c>
      <c r="D75" s="30"/>
      <c r="E75" s="45">
        <f t="shared" si="25"/>
        <v>0</v>
      </c>
      <c r="F75" s="7">
        <f t="shared" si="26"/>
        <v>0</v>
      </c>
      <c r="G75" s="30"/>
      <c r="H75" s="6" t="s">
        <v>27</v>
      </c>
      <c r="I75" s="7">
        <v>2</v>
      </c>
      <c r="J75" s="30"/>
      <c r="K75" s="7">
        <f t="shared" si="27"/>
        <v>0</v>
      </c>
      <c r="L75" s="12">
        <v>3</v>
      </c>
      <c r="M75" s="30"/>
      <c r="N75" s="7">
        <f t="shared" si="28"/>
        <v>0</v>
      </c>
      <c r="O75" s="7">
        <v>840</v>
      </c>
      <c r="P75" s="30"/>
      <c r="Q75" s="7">
        <f t="shared" si="29"/>
        <v>0</v>
      </c>
    </row>
    <row r="76" spans="1:18" x14ac:dyDescent="0.2">
      <c r="A76" s="6" t="s">
        <v>88</v>
      </c>
      <c r="B76" s="7">
        <v>0</v>
      </c>
      <c r="C76" s="6" t="s">
        <v>91</v>
      </c>
      <c r="D76" s="30">
        <v>0</v>
      </c>
      <c r="E76" s="45">
        <f t="shared" si="25"/>
        <v>0</v>
      </c>
      <c r="F76" s="7">
        <f t="shared" si="26"/>
        <v>0</v>
      </c>
      <c r="G76" s="30"/>
      <c r="H76" s="6" t="s">
        <v>81</v>
      </c>
      <c r="I76" s="7">
        <v>1</v>
      </c>
      <c r="J76" s="30"/>
      <c r="K76" s="7">
        <f t="shared" si="27"/>
        <v>0</v>
      </c>
      <c r="L76" s="12">
        <v>3</v>
      </c>
      <c r="M76" s="30"/>
      <c r="N76" s="7">
        <f t="shared" si="28"/>
        <v>0</v>
      </c>
      <c r="O76" s="7">
        <v>20</v>
      </c>
      <c r="P76" s="30"/>
      <c r="Q76" s="7">
        <f t="shared" si="29"/>
        <v>0</v>
      </c>
    </row>
    <row r="77" spans="1:18" ht="13.5" thickBot="1" x14ac:dyDescent="0.25">
      <c r="A77" s="6" t="s">
        <v>45</v>
      </c>
      <c r="B77" s="7">
        <v>1</v>
      </c>
      <c r="C77" s="6" t="s">
        <v>13</v>
      </c>
      <c r="D77" s="30"/>
      <c r="E77" s="45">
        <f t="shared" si="25"/>
        <v>0</v>
      </c>
      <c r="F77" s="7">
        <f t="shared" si="26"/>
        <v>0</v>
      </c>
      <c r="G77" s="30"/>
      <c r="H77" s="6" t="s">
        <v>81</v>
      </c>
      <c r="I77" s="7">
        <v>52</v>
      </c>
      <c r="J77" s="30"/>
      <c r="K77" s="7">
        <f t="shared" si="27"/>
        <v>0</v>
      </c>
      <c r="L77" s="7">
        <v>49</v>
      </c>
      <c r="M77" s="30"/>
      <c r="N77" s="7">
        <f t="shared" si="28"/>
        <v>0</v>
      </c>
      <c r="O77" s="7">
        <v>16950</v>
      </c>
      <c r="P77" s="30"/>
      <c r="Q77" s="7">
        <f t="shared" si="29"/>
        <v>0</v>
      </c>
    </row>
    <row r="78" spans="1:18" ht="13.5" thickBot="1" x14ac:dyDescent="0.25">
      <c r="E78" s="46"/>
      <c r="F78" s="10">
        <f>SUM(F70:F77)</f>
        <v>0</v>
      </c>
      <c r="G78" s="10">
        <f>SUM(G70:G77)</f>
        <v>0</v>
      </c>
      <c r="H78" s="11"/>
      <c r="K78" s="10">
        <f>SUM(K70:K77)</f>
        <v>0</v>
      </c>
      <c r="N78" s="10">
        <f>SUM(N70:N77)</f>
        <v>0</v>
      </c>
      <c r="Q78" s="10">
        <f>SUM(Q70:Q77)</f>
        <v>0</v>
      </c>
      <c r="R78" s="10">
        <f>F78+G78+K78+N78+Q78</f>
        <v>0</v>
      </c>
    </row>
    <row r="79" spans="1:18" x14ac:dyDescent="0.2">
      <c r="E79" s="46"/>
    </row>
    <row r="80" spans="1:18" ht="51" x14ac:dyDescent="0.2">
      <c r="A80" s="1" t="s">
        <v>92</v>
      </c>
      <c r="B80" s="2" t="s">
        <v>0</v>
      </c>
      <c r="C80" s="2" t="s">
        <v>1</v>
      </c>
      <c r="D80" s="4" t="s">
        <v>33</v>
      </c>
      <c r="E80" s="3" t="s">
        <v>225</v>
      </c>
      <c r="F80" s="3" t="s">
        <v>7</v>
      </c>
      <c r="G80" s="4" t="s">
        <v>34</v>
      </c>
      <c r="H80" s="3" t="s">
        <v>2</v>
      </c>
      <c r="I80" s="3" t="s">
        <v>8</v>
      </c>
      <c r="J80" s="4" t="s">
        <v>9</v>
      </c>
      <c r="K80" s="3" t="s">
        <v>35</v>
      </c>
      <c r="L80" s="3" t="s">
        <v>3</v>
      </c>
      <c r="M80" s="4" t="s">
        <v>10</v>
      </c>
      <c r="N80" s="3" t="s">
        <v>4</v>
      </c>
      <c r="O80" s="3" t="s">
        <v>11</v>
      </c>
      <c r="P80" s="4" t="s">
        <v>5</v>
      </c>
      <c r="Q80" s="3" t="s">
        <v>6</v>
      </c>
    </row>
    <row r="81" spans="1:18" x14ac:dyDescent="0.2">
      <c r="A81" s="6" t="s">
        <v>38</v>
      </c>
      <c r="B81" s="7">
        <v>1</v>
      </c>
      <c r="C81" s="6" t="s">
        <v>64</v>
      </c>
      <c r="D81" s="30"/>
      <c r="E81" s="45">
        <f>B81*D81</f>
        <v>0</v>
      </c>
      <c r="F81" s="7">
        <f>E81*12</f>
        <v>0</v>
      </c>
      <c r="G81" s="30"/>
      <c r="H81" s="6" t="s">
        <v>81</v>
      </c>
      <c r="I81" s="7">
        <v>52</v>
      </c>
      <c r="J81" s="30"/>
      <c r="K81" s="7">
        <f>I81*J81</f>
        <v>0</v>
      </c>
      <c r="L81" s="7">
        <v>36</v>
      </c>
      <c r="M81" s="30"/>
      <c r="N81" s="7">
        <f>L81*M81</f>
        <v>0</v>
      </c>
      <c r="O81" s="7">
        <v>1140</v>
      </c>
      <c r="P81" s="30"/>
      <c r="Q81" s="7">
        <f>O81*P81</f>
        <v>0</v>
      </c>
    </row>
    <row r="82" spans="1:18" x14ac:dyDescent="0.2">
      <c r="A82" s="6" t="s">
        <v>93</v>
      </c>
      <c r="B82" s="7">
        <v>1</v>
      </c>
      <c r="C82" s="6" t="s">
        <v>56</v>
      </c>
      <c r="D82" s="30"/>
      <c r="E82" s="45">
        <f t="shared" ref="E82:E88" si="30">B82*D82</f>
        <v>0</v>
      </c>
      <c r="F82" s="7">
        <f t="shared" ref="F82:F88" si="31">E82*12</f>
        <v>0</v>
      </c>
      <c r="G82" s="30"/>
      <c r="H82" s="6" t="s">
        <v>81</v>
      </c>
      <c r="I82" s="7">
        <v>10</v>
      </c>
      <c r="J82" s="30"/>
      <c r="K82" s="7">
        <f t="shared" ref="K82:K88" si="32">I82*J82</f>
        <v>0</v>
      </c>
      <c r="L82" s="7">
        <v>18</v>
      </c>
      <c r="M82" s="30"/>
      <c r="N82" s="7">
        <f t="shared" ref="N82:N88" si="33">L82*M82</f>
        <v>0</v>
      </c>
      <c r="O82" s="7">
        <v>1550</v>
      </c>
      <c r="P82" s="30"/>
      <c r="Q82" s="7">
        <f t="shared" ref="Q82:Q88" si="34">O82*P82</f>
        <v>0</v>
      </c>
    </row>
    <row r="83" spans="1:18" x14ac:dyDescent="0.2">
      <c r="A83" s="6" t="s">
        <v>60</v>
      </c>
      <c r="B83" s="7">
        <v>0</v>
      </c>
      <c r="C83" s="6" t="s">
        <v>89</v>
      </c>
      <c r="D83" s="30">
        <v>0</v>
      </c>
      <c r="E83" s="45">
        <f t="shared" si="30"/>
        <v>0</v>
      </c>
      <c r="F83" s="7">
        <f t="shared" si="31"/>
        <v>0</v>
      </c>
      <c r="G83" s="30"/>
      <c r="H83" s="6" t="s">
        <v>81</v>
      </c>
      <c r="I83" s="7">
        <v>5</v>
      </c>
      <c r="J83" s="30"/>
      <c r="K83" s="7">
        <f t="shared" si="32"/>
        <v>0</v>
      </c>
      <c r="L83" s="7">
        <v>19</v>
      </c>
      <c r="M83" s="30"/>
      <c r="N83" s="7">
        <f t="shared" si="33"/>
        <v>0</v>
      </c>
      <c r="O83" s="7">
        <v>950</v>
      </c>
      <c r="P83" s="30"/>
      <c r="Q83" s="7">
        <f t="shared" si="34"/>
        <v>0</v>
      </c>
    </row>
    <row r="84" spans="1:18" x14ac:dyDescent="0.2">
      <c r="A84" s="6" t="s">
        <v>53</v>
      </c>
      <c r="B84" s="7">
        <v>1</v>
      </c>
      <c r="C84" s="6" t="s">
        <v>56</v>
      </c>
      <c r="D84" s="30"/>
      <c r="E84" s="45">
        <f t="shared" si="30"/>
        <v>0</v>
      </c>
      <c r="F84" s="7">
        <f t="shared" si="31"/>
        <v>0</v>
      </c>
      <c r="G84" s="30"/>
      <c r="H84" s="6" t="s">
        <v>81</v>
      </c>
      <c r="I84" s="7">
        <v>16</v>
      </c>
      <c r="J84" s="30"/>
      <c r="K84" s="7">
        <f t="shared" si="32"/>
        <v>0</v>
      </c>
      <c r="L84" s="7">
        <v>16</v>
      </c>
      <c r="M84" s="30"/>
      <c r="N84" s="7">
        <f t="shared" si="33"/>
        <v>0</v>
      </c>
      <c r="O84" s="7">
        <v>1110</v>
      </c>
      <c r="P84" s="30"/>
      <c r="Q84" s="7">
        <f t="shared" si="34"/>
        <v>0</v>
      </c>
    </row>
    <row r="85" spans="1:18" x14ac:dyDescent="0.2">
      <c r="A85" s="6" t="s">
        <v>94</v>
      </c>
      <c r="B85" s="7">
        <v>1</v>
      </c>
      <c r="C85" s="6" t="s">
        <v>76</v>
      </c>
      <c r="D85" s="30"/>
      <c r="E85" s="45">
        <f t="shared" si="30"/>
        <v>0</v>
      </c>
      <c r="F85" s="7">
        <f t="shared" si="31"/>
        <v>0</v>
      </c>
      <c r="G85" s="30"/>
      <c r="H85" s="6" t="s">
        <v>83</v>
      </c>
      <c r="I85" s="7">
        <v>3</v>
      </c>
      <c r="J85" s="30"/>
      <c r="K85" s="7">
        <f t="shared" si="32"/>
        <v>0</v>
      </c>
      <c r="L85" s="7">
        <v>3</v>
      </c>
      <c r="M85" s="30"/>
      <c r="N85" s="7">
        <f t="shared" si="33"/>
        <v>0</v>
      </c>
      <c r="O85" s="7">
        <v>225</v>
      </c>
      <c r="P85" s="30"/>
      <c r="Q85" s="7">
        <f t="shared" si="34"/>
        <v>0</v>
      </c>
    </row>
    <row r="86" spans="1:18" x14ac:dyDescent="0.2">
      <c r="A86" s="6" t="s">
        <v>42</v>
      </c>
      <c r="B86" s="7">
        <v>1</v>
      </c>
      <c r="C86" s="6" t="s">
        <v>95</v>
      </c>
      <c r="D86" s="30"/>
      <c r="E86" s="45">
        <f t="shared" si="30"/>
        <v>0</v>
      </c>
      <c r="F86" s="7">
        <f t="shared" si="31"/>
        <v>0</v>
      </c>
      <c r="G86" s="30"/>
      <c r="H86" s="6" t="s">
        <v>16</v>
      </c>
      <c r="I86" s="7">
        <v>2</v>
      </c>
      <c r="J86" s="30"/>
      <c r="K86" s="7">
        <f t="shared" si="32"/>
        <v>0</v>
      </c>
      <c r="L86" s="7">
        <v>2</v>
      </c>
      <c r="M86" s="30"/>
      <c r="N86" s="7">
        <f t="shared" si="33"/>
        <v>0</v>
      </c>
      <c r="O86" s="7">
        <v>1250</v>
      </c>
      <c r="P86" s="30"/>
      <c r="Q86" s="7">
        <f t="shared" si="34"/>
        <v>0</v>
      </c>
    </row>
    <row r="87" spans="1:18" x14ac:dyDescent="0.2">
      <c r="A87" s="6" t="s">
        <v>43</v>
      </c>
      <c r="B87" s="7">
        <v>1</v>
      </c>
      <c r="C87" s="6" t="s">
        <v>90</v>
      </c>
      <c r="D87" s="30"/>
      <c r="E87" s="45">
        <f t="shared" si="30"/>
        <v>0</v>
      </c>
      <c r="F87" s="7">
        <f t="shared" si="31"/>
        <v>0</v>
      </c>
      <c r="G87" s="30"/>
      <c r="H87" s="6" t="s">
        <v>83</v>
      </c>
      <c r="I87" s="7">
        <v>2</v>
      </c>
      <c r="J87" s="30"/>
      <c r="K87" s="7">
        <f t="shared" si="32"/>
        <v>0</v>
      </c>
      <c r="L87" s="12">
        <v>2</v>
      </c>
      <c r="M87" s="30"/>
      <c r="N87" s="7">
        <f t="shared" si="33"/>
        <v>0</v>
      </c>
      <c r="O87" s="7">
        <v>774</v>
      </c>
      <c r="P87" s="30"/>
      <c r="Q87" s="7">
        <f t="shared" si="34"/>
        <v>0</v>
      </c>
    </row>
    <row r="88" spans="1:18" ht="13.5" thickBot="1" x14ac:dyDescent="0.25">
      <c r="A88" s="6" t="s">
        <v>45</v>
      </c>
      <c r="B88" s="7">
        <v>2</v>
      </c>
      <c r="C88" s="6" t="s">
        <v>13</v>
      </c>
      <c r="D88" s="30"/>
      <c r="E88" s="45">
        <f t="shared" si="30"/>
        <v>0</v>
      </c>
      <c r="F88" s="7">
        <f t="shared" si="31"/>
        <v>0</v>
      </c>
      <c r="G88" s="30"/>
      <c r="H88" s="6" t="s">
        <v>81</v>
      </c>
      <c r="I88" s="7">
        <v>52</v>
      </c>
      <c r="J88" s="30"/>
      <c r="K88" s="7">
        <f t="shared" si="32"/>
        <v>0</v>
      </c>
      <c r="L88" s="7">
        <v>52</v>
      </c>
      <c r="M88" s="30"/>
      <c r="N88" s="7">
        <f t="shared" si="33"/>
        <v>0</v>
      </c>
      <c r="O88" s="7">
        <v>14730</v>
      </c>
      <c r="P88" s="30"/>
      <c r="Q88" s="7">
        <f t="shared" si="34"/>
        <v>0</v>
      </c>
    </row>
    <row r="89" spans="1:18" ht="13.5" thickBot="1" x14ac:dyDescent="0.25">
      <c r="E89" s="46"/>
      <c r="F89" s="10">
        <f>SUM(F81:F88)</f>
        <v>0</v>
      </c>
      <c r="G89" s="10">
        <f>SUM(G81:G88)</f>
        <v>0</v>
      </c>
      <c r="H89" s="11"/>
      <c r="K89" s="10">
        <f>SUM(K81:K88)</f>
        <v>0</v>
      </c>
      <c r="N89" s="10">
        <f>SUM(Q89)</f>
        <v>0</v>
      </c>
      <c r="Q89" s="10">
        <f>SUM(Q81:Q88)</f>
        <v>0</v>
      </c>
      <c r="R89" s="10">
        <f>F89+G89+K89+N89+Q89</f>
        <v>0</v>
      </c>
    </row>
    <row r="90" spans="1:18" x14ac:dyDescent="0.2">
      <c r="E90" s="46"/>
    </row>
    <row r="91" spans="1:18" ht="51" x14ac:dyDescent="0.2">
      <c r="A91" s="1" t="s">
        <v>106</v>
      </c>
      <c r="B91" s="2" t="s">
        <v>0</v>
      </c>
      <c r="C91" s="2" t="s">
        <v>1</v>
      </c>
      <c r="D91" s="4" t="s">
        <v>33</v>
      </c>
      <c r="E91" s="3" t="s">
        <v>225</v>
      </c>
      <c r="F91" s="3" t="s">
        <v>7</v>
      </c>
      <c r="G91" s="4" t="s">
        <v>34</v>
      </c>
      <c r="H91" s="3" t="s">
        <v>2</v>
      </c>
      <c r="I91" s="3" t="s">
        <v>8</v>
      </c>
      <c r="J91" s="4" t="s">
        <v>9</v>
      </c>
      <c r="K91" s="3" t="s">
        <v>35</v>
      </c>
      <c r="L91" s="3" t="s">
        <v>3</v>
      </c>
      <c r="M91" s="4" t="s">
        <v>10</v>
      </c>
      <c r="N91" s="3" t="s">
        <v>4</v>
      </c>
      <c r="O91" s="3" t="s">
        <v>11</v>
      </c>
      <c r="P91" s="4" t="s">
        <v>5</v>
      </c>
      <c r="Q91" s="3" t="s">
        <v>6</v>
      </c>
    </row>
    <row r="92" spans="1:18" x14ac:dyDescent="0.2">
      <c r="A92" s="6" t="s">
        <v>12</v>
      </c>
      <c r="B92" s="7">
        <v>1</v>
      </c>
      <c r="C92" s="18" t="s">
        <v>13</v>
      </c>
      <c r="D92" s="30"/>
      <c r="E92" s="45">
        <f>B92*D92</f>
        <v>0</v>
      </c>
      <c r="F92" s="7">
        <f>E92*12</f>
        <v>0</v>
      </c>
      <c r="G92" s="30"/>
      <c r="H92" s="7" t="s">
        <v>14</v>
      </c>
      <c r="I92" s="7">
        <v>89</v>
      </c>
      <c r="J92" s="30"/>
      <c r="K92" s="7">
        <f>I92*J92</f>
        <v>0</v>
      </c>
      <c r="L92" s="7">
        <v>89</v>
      </c>
      <c r="M92" s="30"/>
      <c r="N92" s="7">
        <f>L92*M92</f>
        <v>0</v>
      </c>
      <c r="O92" s="7">
        <v>23330</v>
      </c>
      <c r="P92" s="30"/>
      <c r="Q92" s="7">
        <f>O92*P92</f>
        <v>0</v>
      </c>
    </row>
    <row r="93" spans="1:18" x14ac:dyDescent="0.2">
      <c r="A93" s="6" t="s">
        <v>12</v>
      </c>
      <c r="B93" s="7">
        <v>1</v>
      </c>
      <c r="C93" s="18" t="s">
        <v>48</v>
      </c>
      <c r="D93" s="30"/>
      <c r="E93" s="45">
        <f t="shared" ref="E93:E104" si="35">B93*D93</f>
        <v>0</v>
      </c>
      <c r="F93" s="7">
        <f t="shared" ref="F93:F104" si="36">E93*12</f>
        <v>0</v>
      </c>
      <c r="G93" s="30"/>
      <c r="H93" s="7" t="s">
        <v>104</v>
      </c>
      <c r="I93" s="7">
        <v>4</v>
      </c>
      <c r="J93" s="30"/>
      <c r="K93" s="7">
        <f t="shared" ref="K93:K104" si="37">I93*J93</f>
        <v>0</v>
      </c>
      <c r="L93" s="7">
        <v>2</v>
      </c>
      <c r="M93" s="30"/>
      <c r="N93" s="7">
        <f t="shared" ref="N93:N104" si="38">L93*M93</f>
        <v>0</v>
      </c>
      <c r="O93" s="7">
        <v>2620</v>
      </c>
      <c r="P93" s="30"/>
      <c r="Q93" s="7">
        <f t="shared" ref="Q93:Q104" si="39">O93*P93</f>
        <v>0</v>
      </c>
    </row>
    <row r="94" spans="1:18" x14ac:dyDescent="0.2">
      <c r="A94" s="6" t="s">
        <v>12</v>
      </c>
      <c r="B94" s="7">
        <v>1</v>
      </c>
      <c r="C94" s="18" t="s">
        <v>74</v>
      </c>
      <c r="D94" s="30"/>
      <c r="E94" s="45">
        <f t="shared" si="35"/>
        <v>0</v>
      </c>
      <c r="F94" s="7">
        <f t="shared" si="36"/>
        <v>0</v>
      </c>
      <c r="G94" s="30"/>
      <c r="H94" s="7" t="s">
        <v>105</v>
      </c>
      <c r="I94" s="7">
        <v>2</v>
      </c>
      <c r="J94" s="30"/>
      <c r="K94" s="7">
        <f t="shared" si="37"/>
        <v>0</v>
      </c>
      <c r="L94" s="7">
        <v>1</v>
      </c>
      <c r="M94" s="30"/>
      <c r="N94" s="7">
        <f t="shared" si="38"/>
        <v>0</v>
      </c>
      <c r="O94" s="7">
        <v>3720</v>
      </c>
      <c r="P94" s="30"/>
      <c r="Q94" s="7">
        <f t="shared" si="39"/>
        <v>0</v>
      </c>
    </row>
    <row r="95" spans="1:18" x14ac:dyDescent="0.2">
      <c r="A95" s="6" t="s">
        <v>96</v>
      </c>
      <c r="B95" s="13">
        <v>0</v>
      </c>
      <c r="C95" s="18" t="s">
        <v>89</v>
      </c>
      <c r="D95" s="30">
        <v>0</v>
      </c>
      <c r="E95" s="45">
        <f t="shared" si="35"/>
        <v>0</v>
      </c>
      <c r="F95" s="7">
        <f t="shared" si="36"/>
        <v>0</v>
      </c>
      <c r="G95" s="30"/>
      <c r="H95" s="7" t="s">
        <v>14</v>
      </c>
      <c r="I95" s="7">
        <v>5</v>
      </c>
      <c r="J95" s="30"/>
      <c r="K95" s="7">
        <f t="shared" si="37"/>
        <v>0</v>
      </c>
      <c r="L95" s="7">
        <v>25</v>
      </c>
      <c r="M95" s="30"/>
      <c r="N95" s="7">
        <f t="shared" si="38"/>
        <v>0</v>
      </c>
      <c r="O95" s="7">
        <v>2890</v>
      </c>
      <c r="P95" s="30"/>
      <c r="Q95" s="7">
        <f t="shared" si="39"/>
        <v>0</v>
      </c>
    </row>
    <row r="96" spans="1:18" x14ac:dyDescent="0.2">
      <c r="A96" s="15" t="s">
        <v>97</v>
      </c>
      <c r="B96" s="7">
        <v>7</v>
      </c>
      <c r="C96" s="18" t="s">
        <v>100</v>
      </c>
      <c r="D96" s="30"/>
      <c r="E96" s="45">
        <f t="shared" si="35"/>
        <v>0</v>
      </c>
      <c r="F96" s="7">
        <f t="shared" si="36"/>
        <v>0</v>
      </c>
      <c r="G96" s="30"/>
      <c r="H96" s="7" t="s">
        <v>27</v>
      </c>
      <c r="I96" s="7">
        <v>14</v>
      </c>
      <c r="J96" s="30"/>
      <c r="K96" s="7">
        <f t="shared" si="37"/>
        <v>0</v>
      </c>
      <c r="L96" s="7">
        <v>113</v>
      </c>
      <c r="M96" s="30"/>
      <c r="N96" s="7">
        <f t="shared" si="38"/>
        <v>0</v>
      </c>
      <c r="O96" s="7">
        <v>4100</v>
      </c>
      <c r="P96" s="30"/>
      <c r="Q96" s="7">
        <f t="shared" si="39"/>
        <v>0</v>
      </c>
    </row>
    <row r="97" spans="1:18" x14ac:dyDescent="0.2">
      <c r="A97" s="6" t="s">
        <v>61</v>
      </c>
      <c r="B97" s="7">
        <v>1</v>
      </c>
      <c r="C97" s="18" t="s">
        <v>101</v>
      </c>
      <c r="D97" s="30"/>
      <c r="E97" s="45">
        <f t="shared" si="35"/>
        <v>0</v>
      </c>
      <c r="F97" s="7">
        <f t="shared" si="36"/>
        <v>0</v>
      </c>
      <c r="G97" s="30"/>
      <c r="H97" s="7" t="s">
        <v>27</v>
      </c>
      <c r="I97" s="7">
        <v>3</v>
      </c>
      <c r="J97" s="30"/>
      <c r="K97" s="7">
        <f t="shared" si="37"/>
        <v>0</v>
      </c>
      <c r="L97" s="7">
        <v>3</v>
      </c>
      <c r="M97" s="30"/>
      <c r="N97" s="7">
        <f t="shared" si="38"/>
        <v>0</v>
      </c>
      <c r="O97" s="7">
        <v>878</v>
      </c>
      <c r="P97" s="30"/>
      <c r="Q97" s="7">
        <f t="shared" si="39"/>
        <v>0</v>
      </c>
    </row>
    <row r="98" spans="1:18" x14ac:dyDescent="0.2">
      <c r="A98" s="6" t="s">
        <v>54</v>
      </c>
      <c r="B98" s="7">
        <v>1</v>
      </c>
      <c r="C98" s="18" t="s">
        <v>102</v>
      </c>
      <c r="D98" s="30"/>
      <c r="E98" s="45">
        <f t="shared" si="35"/>
        <v>0</v>
      </c>
      <c r="F98" s="7">
        <f t="shared" si="36"/>
        <v>0</v>
      </c>
      <c r="G98" s="30"/>
      <c r="H98" s="7" t="s">
        <v>104</v>
      </c>
      <c r="I98" s="7">
        <v>2</v>
      </c>
      <c r="J98" s="30"/>
      <c r="K98" s="7">
        <f t="shared" si="37"/>
        <v>0</v>
      </c>
      <c r="L98" s="7">
        <v>2</v>
      </c>
      <c r="M98" s="30"/>
      <c r="N98" s="7">
        <f t="shared" si="38"/>
        <v>0</v>
      </c>
      <c r="O98" s="7">
        <v>3980</v>
      </c>
      <c r="P98" s="30"/>
      <c r="Q98" s="7">
        <f t="shared" si="39"/>
        <v>0</v>
      </c>
    </row>
    <row r="99" spans="1:18" x14ac:dyDescent="0.2">
      <c r="A99" s="6" t="s">
        <v>70</v>
      </c>
      <c r="B99" s="7">
        <v>1</v>
      </c>
      <c r="C99" s="18" t="s">
        <v>102</v>
      </c>
      <c r="D99" s="30"/>
      <c r="E99" s="45">
        <f t="shared" si="35"/>
        <v>0</v>
      </c>
      <c r="F99" s="7">
        <f t="shared" si="36"/>
        <v>0</v>
      </c>
      <c r="G99" s="30"/>
      <c r="H99" s="7" t="s">
        <v>16</v>
      </c>
      <c r="I99" s="13">
        <v>1</v>
      </c>
      <c r="J99" s="30"/>
      <c r="K99" s="7">
        <f t="shared" si="37"/>
        <v>0</v>
      </c>
      <c r="L99" s="13">
        <v>1</v>
      </c>
      <c r="M99" s="30"/>
      <c r="N99" s="7">
        <f t="shared" si="38"/>
        <v>0</v>
      </c>
      <c r="O99" s="7">
        <v>200</v>
      </c>
      <c r="P99" s="30"/>
      <c r="Q99" s="7">
        <f t="shared" si="39"/>
        <v>0</v>
      </c>
    </row>
    <row r="100" spans="1:18" x14ac:dyDescent="0.2">
      <c r="A100" s="6" t="s">
        <v>98</v>
      </c>
      <c r="B100" s="7">
        <v>1</v>
      </c>
      <c r="C100" s="18" t="s">
        <v>102</v>
      </c>
      <c r="D100" s="30"/>
      <c r="E100" s="45">
        <f t="shared" si="35"/>
        <v>0</v>
      </c>
      <c r="F100" s="7">
        <f t="shared" si="36"/>
        <v>0</v>
      </c>
      <c r="G100" s="30"/>
      <c r="H100" s="7" t="s">
        <v>16</v>
      </c>
      <c r="I100" s="13">
        <v>1</v>
      </c>
      <c r="J100" s="30"/>
      <c r="K100" s="7">
        <f t="shared" si="37"/>
        <v>0</v>
      </c>
      <c r="L100" s="13">
        <v>1</v>
      </c>
      <c r="M100" s="30"/>
      <c r="N100" s="7">
        <f t="shared" si="38"/>
        <v>0</v>
      </c>
      <c r="O100" s="7">
        <v>1300</v>
      </c>
      <c r="P100" s="30"/>
      <c r="Q100" s="7">
        <f t="shared" si="39"/>
        <v>0</v>
      </c>
    </row>
    <row r="101" spans="1:18" x14ac:dyDescent="0.2">
      <c r="A101" s="6" t="s">
        <v>99</v>
      </c>
      <c r="B101" s="7">
        <v>1</v>
      </c>
      <c r="C101" s="18" t="s">
        <v>101</v>
      </c>
      <c r="D101" s="30"/>
      <c r="E101" s="45">
        <f t="shared" si="35"/>
        <v>0</v>
      </c>
      <c r="F101" s="7">
        <f t="shared" si="36"/>
        <v>0</v>
      </c>
      <c r="G101" s="30"/>
      <c r="H101" s="7" t="s">
        <v>27</v>
      </c>
      <c r="I101" s="7">
        <v>7</v>
      </c>
      <c r="J101" s="30"/>
      <c r="K101" s="7">
        <f t="shared" si="37"/>
        <v>0</v>
      </c>
      <c r="L101" s="7">
        <v>7</v>
      </c>
      <c r="M101" s="30"/>
      <c r="N101" s="7">
        <f t="shared" si="38"/>
        <v>0</v>
      </c>
      <c r="O101" s="7">
        <v>1040</v>
      </c>
      <c r="P101" s="30"/>
      <c r="Q101" s="7">
        <f t="shared" si="39"/>
        <v>0</v>
      </c>
    </row>
    <row r="102" spans="1:18" x14ac:dyDescent="0.2">
      <c r="A102" s="6" t="s">
        <v>99</v>
      </c>
      <c r="B102" s="7">
        <v>1</v>
      </c>
      <c r="C102" s="18" t="s">
        <v>103</v>
      </c>
      <c r="D102" s="30"/>
      <c r="E102" s="45">
        <f t="shared" si="35"/>
        <v>0</v>
      </c>
      <c r="F102" s="7">
        <f t="shared" si="36"/>
        <v>0</v>
      </c>
      <c r="G102" s="30"/>
      <c r="H102" s="7" t="s">
        <v>16</v>
      </c>
      <c r="I102" s="7">
        <v>2</v>
      </c>
      <c r="J102" s="30"/>
      <c r="K102" s="7">
        <f t="shared" si="37"/>
        <v>0</v>
      </c>
      <c r="L102" s="7">
        <v>1</v>
      </c>
      <c r="M102" s="30"/>
      <c r="N102" s="7">
        <f t="shared" si="38"/>
        <v>0</v>
      </c>
      <c r="O102" s="7">
        <v>120</v>
      </c>
      <c r="P102" s="30"/>
      <c r="Q102" s="7">
        <f t="shared" si="39"/>
        <v>0</v>
      </c>
    </row>
    <row r="103" spans="1:18" x14ac:dyDescent="0.2">
      <c r="A103" s="6" t="s">
        <v>30</v>
      </c>
      <c r="B103" s="7">
        <v>1</v>
      </c>
      <c r="C103" s="18" t="s">
        <v>103</v>
      </c>
      <c r="D103" s="30"/>
      <c r="E103" s="45">
        <f t="shared" si="35"/>
        <v>0</v>
      </c>
      <c r="F103" s="7">
        <f t="shared" si="36"/>
        <v>0</v>
      </c>
      <c r="G103" s="30"/>
      <c r="H103" s="7" t="s">
        <v>81</v>
      </c>
      <c r="I103" s="13">
        <v>1</v>
      </c>
      <c r="J103" s="30"/>
      <c r="K103" s="7">
        <f t="shared" si="37"/>
        <v>0</v>
      </c>
      <c r="L103" s="13">
        <v>1</v>
      </c>
      <c r="M103" s="30"/>
      <c r="N103" s="7">
        <f t="shared" si="38"/>
        <v>0</v>
      </c>
      <c r="O103" s="7">
        <v>100</v>
      </c>
      <c r="P103" s="30"/>
      <c r="Q103" s="7">
        <f t="shared" si="39"/>
        <v>0</v>
      </c>
    </row>
    <row r="104" spans="1:18" ht="13.5" thickBot="1" x14ac:dyDescent="0.25">
      <c r="A104" s="6" t="s">
        <v>19</v>
      </c>
      <c r="B104" s="7">
        <v>4</v>
      </c>
      <c r="C104" s="18" t="s">
        <v>64</v>
      </c>
      <c r="D104" s="30"/>
      <c r="E104" s="45">
        <f t="shared" si="35"/>
        <v>0</v>
      </c>
      <c r="F104" s="7">
        <f t="shared" si="36"/>
        <v>0</v>
      </c>
      <c r="G104" s="31"/>
      <c r="H104" s="7" t="s">
        <v>14</v>
      </c>
      <c r="I104" s="7">
        <v>52</v>
      </c>
      <c r="J104" s="30"/>
      <c r="K104" s="7">
        <f t="shared" si="37"/>
        <v>0</v>
      </c>
      <c r="L104" s="7">
        <v>127</v>
      </c>
      <c r="M104" s="30"/>
      <c r="N104" s="7">
        <f t="shared" si="38"/>
        <v>0</v>
      </c>
      <c r="O104" s="7">
        <v>3160</v>
      </c>
      <c r="P104" s="30"/>
      <c r="Q104" s="7">
        <f t="shared" si="39"/>
        <v>0</v>
      </c>
    </row>
    <row r="105" spans="1:18" ht="13.5" thickBot="1" x14ac:dyDescent="0.25">
      <c r="E105" s="46"/>
      <c r="F105" s="10">
        <f>SUM(F92:F104)</f>
        <v>0</v>
      </c>
      <c r="G105" s="10">
        <f>SUM(G92:G104)</f>
        <v>0</v>
      </c>
      <c r="H105" s="11"/>
      <c r="K105" s="10">
        <f>SUM(K92:K104)</f>
        <v>0</v>
      </c>
      <c r="N105" s="10">
        <f>SUM(N92:N104)</f>
        <v>0</v>
      </c>
      <c r="Q105" s="10">
        <f>SUM(Q92:Q104)</f>
        <v>0</v>
      </c>
      <c r="R105" s="10">
        <f>F105+G105+K105+N105+Q105</f>
        <v>0</v>
      </c>
    </row>
    <row r="106" spans="1:18" x14ac:dyDescent="0.2">
      <c r="E106" s="46"/>
    </row>
    <row r="107" spans="1:18" ht="51" x14ac:dyDescent="0.2">
      <c r="A107" s="1" t="s">
        <v>112</v>
      </c>
      <c r="B107" s="2" t="s">
        <v>0</v>
      </c>
      <c r="C107" s="2" t="s">
        <v>1</v>
      </c>
      <c r="D107" s="4" t="s">
        <v>33</v>
      </c>
      <c r="E107" s="3" t="s">
        <v>225</v>
      </c>
      <c r="F107" s="3" t="s">
        <v>7</v>
      </c>
      <c r="G107" s="4" t="s">
        <v>34</v>
      </c>
      <c r="H107" s="3" t="s">
        <v>2</v>
      </c>
      <c r="I107" s="3" t="s">
        <v>8</v>
      </c>
      <c r="J107" s="4" t="s">
        <v>9</v>
      </c>
      <c r="K107" s="3" t="s">
        <v>35</v>
      </c>
      <c r="L107" s="3" t="s">
        <v>3</v>
      </c>
      <c r="M107" s="4" t="s">
        <v>10</v>
      </c>
      <c r="N107" s="3" t="s">
        <v>4</v>
      </c>
      <c r="O107" s="3" t="s">
        <v>11</v>
      </c>
      <c r="P107" s="4" t="s">
        <v>5</v>
      </c>
      <c r="Q107" s="3" t="s">
        <v>6</v>
      </c>
    </row>
    <row r="108" spans="1:18" x14ac:dyDescent="0.2">
      <c r="A108" s="6" t="s">
        <v>38</v>
      </c>
      <c r="B108" s="7">
        <v>1</v>
      </c>
      <c r="C108" s="6" t="s">
        <v>64</v>
      </c>
      <c r="D108" s="30"/>
      <c r="E108" s="45">
        <f>B108*D108</f>
        <v>0</v>
      </c>
      <c r="F108" s="7">
        <f>E108*12</f>
        <v>0</v>
      </c>
      <c r="G108" s="30"/>
      <c r="H108" s="6" t="s">
        <v>107</v>
      </c>
      <c r="I108" s="7">
        <v>12</v>
      </c>
      <c r="J108" s="30"/>
      <c r="K108" s="7">
        <f>I108*J108</f>
        <v>0</v>
      </c>
      <c r="L108" s="7">
        <v>12</v>
      </c>
      <c r="M108" s="30"/>
      <c r="N108" s="7">
        <f>L108*M108</f>
        <v>0</v>
      </c>
      <c r="O108" s="7">
        <v>660</v>
      </c>
      <c r="P108" s="30"/>
      <c r="Q108" s="7">
        <f>O108*P108</f>
        <v>0</v>
      </c>
    </row>
    <row r="109" spans="1:18" x14ac:dyDescent="0.2">
      <c r="A109" s="6" t="s">
        <v>40</v>
      </c>
      <c r="B109" s="7">
        <v>1</v>
      </c>
      <c r="C109" s="6" t="s">
        <v>57</v>
      </c>
      <c r="D109" s="30"/>
      <c r="E109" s="45">
        <f t="shared" ref="E109:E111" si="40">B109*D109</f>
        <v>0</v>
      </c>
      <c r="F109" s="7">
        <f t="shared" ref="F109:F111" si="41">E109*12</f>
        <v>0</v>
      </c>
      <c r="G109" s="30"/>
      <c r="H109" s="6" t="s">
        <v>107</v>
      </c>
      <c r="I109" s="7">
        <v>17</v>
      </c>
      <c r="J109" s="30"/>
      <c r="K109" s="7">
        <f t="shared" ref="K109:K111" si="42">I109*J109</f>
        <v>0</v>
      </c>
      <c r="L109" s="7">
        <v>17</v>
      </c>
      <c r="M109" s="30"/>
      <c r="N109" s="7">
        <f t="shared" ref="N109:N111" si="43">L109*M109</f>
        <v>0</v>
      </c>
      <c r="O109" s="7">
        <v>420</v>
      </c>
      <c r="P109" s="30"/>
      <c r="Q109" s="7">
        <f t="shared" ref="Q109:Q111" si="44">O109*P109</f>
        <v>0</v>
      </c>
    </row>
    <row r="110" spans="1:18" x14ac:dyDescent="0.2">
      <c r="A110" s="6" t="s">
        <v>45</v>
      </c>
      <c r="B110" s="7">
        <v>1</v>
      </c>
      <c r="C110" s="6" t="s">
        <v>57</v>
      </c>
      <c r="D110" s="30"/>
      <c r="E110" s="45">
        <f t="shared" si="40"/>
        <v>0</v>
      </c>
      <c r="F110" s="7">
        <f t="shared" si="41"/>
        <v>0</v>
      </c>
      <c r="G110" s="30"/>
      <c r="H110" s="6" t="s">
        <v>107</v>
      </c>
      <c r="I110" s="7">
        <v>18</v>
      </c>
      <c r="J110" s="30"/>
      <c r="K110" s="7">
        <f t="shared" si="42"/>
        <v>0</v>
      </c>
      <c r="L110" s="7">
        <v>18</v>
      </c>
      <c r="M110" s="30"/>
      <c r="N110" s="7">
        <f t="shared" si="43"/>
        <v>0</v>
      </c>
      <c r="O110" s="7">
        <v>1080</v>
      </c>
      <c r="P110" s="30"/>
      <c r="Q110" s="7">
        <f t="shared" si="44"/>
        <v>0</v>
      </c>
    </row>
    <row r="111" spans="1:18" ht="13.5" thickBot="1" x14ac:dyDescent="0.25">
      <c r="A111" s="6" t="s">
        <v>45</v>
      </c>
      <c r="B111" s="7">
        <v>1</v>
      </c>
      <c r="C111" s="6" t="s">
        <v>46</v>
      </c>
      <c r="D111" s="30"/>
      <c r="E111" s="45">
        <f t="shared" si="40"/>
        <v>0</v>
      </c>
      <c r="F111" s="7">
        <f t="shared" si="41"/>
        <v>0</v>
      </c>
      <c r="G111" s="30"/>
      <c r="H111" s="6" t="s">
        <v>16</v>
      </c>
      <c r="I111" s="7">
        <v>6</v>
      </c>
      <c r="J111" s="30"/>
      <c r="K111" s="7">
        <f t="shared" si="42"/>
        <v>0</v>
      </c>
      <c r="L111" s="7">
        <v>6</v>
      </c>
      <c r="M111" s="30"/>
      <c r="N111" s="7">
        <f t="shared" si="43"/>
        <v>0</v>
      </c>
      <c r="O111" s="7">
        <v>4480</v>
      </c>
      <c r="P111" s="30"/>
      <c r="Q111" s="7">
        <f t="shared" si="44"/>
        <v>0</v>
      </c>
    </row>
    <row r="112" spans="1:18" ht="13.5" thickBot="1" x14ac:dyDescent="0.25">
      <c r="E112" s="46"/>
      <c r="F112" s="10">
        <f>SUM(F108:F111)</f>
        <v>0</v>
      </c>
      <c r="G112" s="10">
        <f>SUM(G108:G111)</f>
        <v>0</v>
      </c>
      <c r="H112" s="11"/>
      <c r="K112" s="10">
        <f>SUM(K108:K111)</f>
        <v>0</v>
      </c>
      <c r="N112" s="10">
        <f>SUM(N108:N111)</f>
        <v>0</v>
      </c>
      <c r="Q112" s="10">
        <f>SUM(Q108:Q111)</f>
        <v>0</v>
      </c>
      <c r="R112" s="10">
        <f>F112+G112+K112+N112+Q112</f>
        <v>0</v>
      </c>
    </row>
    <row r="113" spans="1:18" x14ac:dyDescent="0.2">
      <c r="E113" s="46"/>
    </row>
    <row r="114" spans="1:18" ht="51" x14ac:dyDescent="0.2">
      <c r="A114" s="1" t="s">
        <v>111</v>
      </c>
      <c r="B114" s="2" t="s">
        <v>0</v>
      </c>
      <c r="C114" s="2" t="s">
        <v>1</v>
      </c>
      <c r="D114" s="4" t="s">
        <v>33</v>
      </c>
      <c r="E114" s="3" t="s">
        <v>225</v>
      </c>
      <c r="F114" s="3" t="s">
        <v>7</v>
      </c>
      <c r="G114" s="4" t="s">
        <v>34</v>
      </c>
      <c r="H114" s="3" t="s">
        <v>2</v>
      </c>
      <c r="I114" s="3" t="s">
        <v>8</v>
      </c>
      <c r="J114" s="4" t="s">
        <v>9</v>
      </c>
      <c r="K114" s="3" t="s">
        <v>35</v>
      </c>
      <c r="L114" s="3" t="s">
        <v>3</v>
      </c>
      <c r="M114" s="4" t="s">
        <v>10</v>
      </c>
      <c r="N114" s="3" t="s">
        <v>4</v>
      </c>
      <c r="O114" s="3" t="s">
        <v>11</v>
      </c>
      <c r="P114" s="4" t="s">
        <v>5</v>
      </c>
      <c r="Q114" s="3" t="s">
        <v>6</v>
      </c>
    </row>
    <row r="115" spans="1:18" x14ac:dyDescent="0.2">
      <c r="A115" s="6" t="s">
        <v>38</v>
      </c>
      <c r="B115" s="7">
        <v>1</v>
      </c>
      <c r="C115" s="6" t="s">
        <v>108</v>
      </c>
      <c r="D115" s="30"/>
      <c r="E115" s="45">
        <f>B115*D115</f>
        <v>0</v>
      </c>
      <c r="F115" s="7">
        <f>E115*12</f>
        <v>0</v>
      </c>
      <c r="G115" s="30"/>
      <c r="H115" s="6" t="s">
        <v>81</v>
      </c>
      <c r="I115" s="7">
        <v>56</v>
      </c>
      <c r="J115" s="30"/>
      <c r="K115" s="7">
        <f>I115*J115</f>
        <v>0</v>
      </c>
      <c r="L115" s="7">
        <v>56</v>
      </c>
      <c r="M115" s="30"/>
      <c r="N115" s="7">
        <f>L115*M115</f>
        <v>0</v>
      </c>
      <c r="O115" s="7">
        <v>1740</v>
      </c>
      <c r="P115" s="30"/>
      <c r="Q115" s="7">
        <f>O115*P115</f>
        <v>0</v>
      </c>
    </row>
    <row r="116" spans="1:18" x14ac:dyDescent="0.2">
      <c r="A116" s="6" t="s">
        <v>40</v>
      </c>
      <c r="B116" s="7">
        <v>1</v>
      </c>
      <c r="C116" s="6" t="s">
        <v>48</v>
      </c>
      <c r="D116" s="30"/>
      <c r="E116" s="45">
        <f t="shared" ref="E116:E119" si="45">B116*D116</f>
        <v>0</v>
      </c>
      <c r="F116" s="7">
        <f t="shared" ref="F116:F119" si="46">E116*12</f>
        <v>0</v>
      </c>
      <c r="G116" s="30"/>
      <c r="H116" s="6" t="s">
        <v>81</v>
      </c>
      <c r="I116" s="7">
        <v>7</v>
      </c>
      <c r="J116" s="30"/>
      <c r="K116" s="7">
        <f t="shared" ref="K116:K119" si="47">I116*J116</f>
        <v>0</v>
      </c>
      <c r="L116" s="7">
        <v>7</v>
      </c>
      <c r="M116" s="30"/>
      <c r="N116" s="7">
        <f t="shared" ref="N116:N119" si="48">L116*M116</f>
        <v>0</v>
      </c>
      <c r="O116" s="7">
        <v>1460</v>
      </c>
      <c r="P116" s="30"/>
      <c r="Q116" s="7">
        <f t="shared" ref="Q116:Q119" si="49">O116*P116</f>
        <v>0</v>
      </c>
    </row>
    <row r="117" spans="1:18" x14ac:dyDescent="0.2">
      <c r="A117" s="6" t="s">
        <v>53</v>
      </c>
      <c r="B117" s="7">
        <v>1</v>
      </c>
      <c r="C117" s="6" t="s">
        <v>47</v>
      </c>
      <c r="D117" s="30"/>
      <c r="E117" s="45">
        <f t="shared" si="45"/>
        <v>0</v>
      </c>
      <c r="F117" s="7">
        <f t="shared" si="46"/>
        <v>0</v>
      </c>
      <c r="G117" s="30"/>
      <c r="H117" s="6" t="s">
        <v>81</v>
      </c>
      <c r="I117" s="7">
        <v>14</v>
      </c>
      <c r="J117" s="30"/>
      <c r="K117" s="7">
        <f t="shared" si="47"/>
        <v>0</v>
      </c>
      <c r="L117" s="7">
        <v>28</v>
      </c>
      <c r="M117" s="30"/>
      <c r="N117" s="7">
        <f t="shared" si="48"/>
        <v>0</v>
      </c>
      <c r="O117" s="7">
        <v>1530</v>
      </c>
      <c r="P117" s="30"/>
      <c r="Q117" s="7">
        <f t="shared" si="49"/>
        <v>0</v>
      </c>
    </row>
    <row r="118" spans="1:18" x14ac:dyDescent="0.2">
      <c r="A118" s="6" t="s">
        <v>45</v>
      </c>
      <c r="B118" s="7">
        <v>2</v>
      </c>
      <c r="C118" s="6" t="s">
        <v>13</v>
      </c>
      <c r="D118" s="30"/>
      <c r="E118" s="45">
        <f t="shared" si="45"/>
        <v>0</v>
      </c>
      <c r="F118" s="7">
        <f t="shared" si="46"/>
        <v>0</v>
      </c>
      <c r="G118" s="30"/>
      <c r="H118" s="6" t="s">
        <v>51</v>
      </c>
      <c r="I118" s="7">
        <v>32</v>
      </c>
      <c r="J118" s="30"/>
      <c r="K118" s="7">
        <f t="shared" si="47"/>
        <v>0</v>
      </c>
      <c r="L118" s="7">
        <v>45</v>
      </c>
      <c r="M118" s="30"/>
      <c r="N118" s="7">
        <f t="shared" si="48"/>
        <v>0</v>
      </c>
      <c r="O118" s="7">
        <v>13100</v>
      </c>
      <c r="P118" s="30"/>
      <c r="Q118" s="7">
        <f t="shared" si="49"/>
        <v>0</v>
      </c>
    </row>
    <row r="119" spans="1:18" ht="13.5" thickBot="1" x14ac:dyDescent="0.25">
      <c r="A119" s="6" t="s">
        <v>45</v>
      </c>
      <c r="B119" s="7">
        <v>1</v>
      </c>
      <c r="C119" s="6" t="s">
        <v>109</v>
      </c>
      <c r="D119" s="30"/>
      <c r="E119" s="45">
        <f t="shared" si="45"/>
        <v>0</v>
      </c>
      <c r="F119" s="7">
        <f t="shared" si="46"/>
        <v>0</v>
      </c>
      <c r="G119" s="30"/>
      <c r="H119" s="6" t="s">
        <v>18</v>
      </c>
      <c r="I119" s="7">
        <v>1</v>
      </c>
      <c r="J119" s="30"/>
      <c r="K119" s="7">
        <f t="shared" si="47"/>
        <v>0</v>
      </c>
      <c r="L119" s="7">
        <v>1</v>
      </c>
      <c r="M119" s="30"/>
      <c r="N119" s="7">
        <f t="shared" si="48"/>
        <v>0</v>
      </c>
      <c r="O119" s="7">
        <v>3620</v>
      </c>
      <c r="P119" s="30"/>
      <c r="Q119" s="7">
        <f t="shared" si="49"/>
        <v>0</v>
      </c>
    </row>
    <row r="120" spans="1:18" ht="13.5" thickBot="1" x14ac:dyDescent="0.25">
      <c r="E120" s="46"/>
      <c r="F120" s="10">
        <f>SUM(F115:F119)</f>
        <v>0</v>
      </c>
      <c r="G120" s="10">
        <f>SUM(G115:G119)</f>
        <v>0</v>
      </c>
      <c r="H120" s="11"/>
      <c r="K120" s="10">
        <f>SUM(K115:K119)</f>
        <v>0</v>
      </c>
      <c r="N120" s="10">
        <f>SUM(N115:N119)</f>
        <v>0</v>
      </c>
      <c r="Q120" s="10">
        <f>SUM(Q115:Q119)</f>
        <v>0</v>
      </c>
      <c r="R120" s="10">
        <f>F120+G120+K120+N120+Q120</f>
        <v>0</v>
      </c>
    </row>
    <row r="121" spans="1:18" x14ac:dyDescent="0.2">
      <c r="E121" s="46"/>
    </row>
    <row r="122" spans="1:18" ht="51" x14ac:dyDescent="0.2">
      <c r="A122" s="1" t="s">
        <v>110</v>
      </c>
      <c r="B122" s="2" t="s">
        <v>0</v>
      </c>
      <c r="C122" s="2" t="s">
        <v>1</v>
      </c>
      <c r="D122" s="4" t="s">
        <v>33</v>
      </c>
      <c r="E122" s="3" t="s">
        <v>225</v>
      </c>
      <c r="F122" s="3" t="s">
        <v>7</v>
      </c>
      <c r="G122" s="4" t="s">
        <v>34</v>
      </c>
      <c r="H122" s="3" t="s">
        <v>2</v>
      </c>
      <c r="I122" s="3" t="s">
        <v>8</v>
      </c>
      <c r="J122" s="4" t="s">
        <v>9</v>
      </c>
      <c r="K122" s="3" t="s">
        <v>35</v>
      </c>
      <c r="L122" s="3" t="s">
        <v>3</v>
      </c>
      <c r="M122" s="4" t="s">
        <v>10</v>
      </c>
      <c r="N122" s="3" t="s">
        <v>4</v>
      </c>
      <c r="O122" s="3" t="s">
        <v>11</v>
      </c>
      <c r="P122" s="4" t="s">
        <v>5</v>
      </c>
      <c r="Q122" s="3" t="s">
        <v>6</v>
      </c>
    </row>
    <row r="123" spans="1:18" x14ac:dyDescent="0.2">
      <c r="A123" s="6" t="s">
        <v>53</v>
      </c>
      <c r="B123" s="7">
        <v>1</v>
      </c>
      <c r="C123" s="6" t="s">
        <v>47</v>
      </c>
      <c r="D123" s="30"/>
      <c r="E123" s="45">
        <f>B123*D123</f>
        <v>0</v>
      </c>
      <c r="F123" s="7">
        <f>E123*12</f>
        <v>0</v>
      </c>
      <c r="G123" s="30"/>
      <c r="H123" s="6" t="s">
        <v>81</v>
      </c>
      <c r="I123" s="7">
        <v>10</v>
      </c>
      <c r="J123" s="30"/>
      <c r="K123" s="7">
        <f>I123*J123</f>
        <v>0</v>
      </c>
      <c r="L123" s="7">
        <v>10</v>
      </c>
      <c r="M123" s="30"/>
      <c r="N123" s="7">
        <f>L123*M123</f>
        <v>0</v>
      </c>
      <c r="O123" s="7">
        <v>190</v>
      </c>
      <c r="P123" s="30"/>
      <c r="Q123" s="7">
        <f>O123*P123</f>
        <v>0</v>
      </c>
    </row>
    <row r="124" spans="1:18" x14ac:dyDescent="0.2">
      <c r="A124" s="6" t="s">
        <v>63</v>
      </c>
      <c r="B124" s="7">
        <v>1</v>
      </c>
      <c r="C124" s="6" t="s">
        <v>115</v>
      </c>
      <c r="D124" s="30"/>
      <c r="E124" s="45">
        <f t="shared" ref="E124:E126" si="50">B124*D124</f>
        <v>0</v>
      </c>
      <c r="F124" s="7">
        <f t="shared" ref="F124:F126" si="51">E124*12</f>
        <v>0</v>
      </c>
      <c r="G124" s="30"/>
      <c r="H124" s="6" t="s">
        <v>16</v>
      </c>
      <c r="I124" s="7">
        <v>4</v>
      </c>
      <c r="J124" s="30"/>
      <c r="K124" s="7">
        <f t="shared" ref="K124:K126" si="52">I124*J124</f>
        <v>0</v>
      </c>
      <c r="L124" s="7">
        <v>4</v>
      </c>
      <c r="M124" s="30"/>
      <c r="N124" s="7">
        <f t="shared" ref="N124:N126" si="53">L124*M124</f>
        <v>0</v>
      </c>
      <c r="O124" s="7">
        <v>14760</v>
      </c>
      <c r="P124" s="30"/>
      <c r="Q124" s="7">
        <f t="shared" ref="Q124:Q126" si="54">O124*P124</f>
        <v>0</v>
      </c>
    </row>
    <row r="125" spans="1:18" x14ac:dyDescent="0.2">
      <c r="A125" s="6" t="s">
        <v>63</v>
      </c>
      <c r="B125" s="7">
        <v>1</v>
      </c>
      <c r="C125" s="6" t="s">
        <v>48</v>
      </c>
      <c r="D125" s="30"/>
      <c r="E125" s="45">
        <f t="shared" si="50"/>
        <v>0</v>
      </c>
      <c r="F125" s="7">
        <f t="shared" si="51"/>
        <v>0</v>
      </c>
      <c r="G125" s="30"/>
      <c r="H125" s="6" t="s">
        <v>16</v>
      </c>
      <c r="I125" s="7">
        <v>3</v>
      </c>
      <c r="J125" s="30"/>
      <c r="K125" s="7">
        <f t="shared" si="52"/>
        <v>0</v>
      </c>
      <c r="L125" s="12">
        <v>3</v>
      </c>
      <c r="M125" s="30"/>
      <c r="N125" s="7">
        <f t="shared" si="53"/>
        <v>0</v>
      </c>
      <c r="O125" s="7">
        <v>11540</v>
      </c>
      <c r="P125" s="30"/>
      <c r="Q125" s="7">
        <f t="shared" si="54"/>
        <v>0</v>
      </c>
    </row>
    <row r="126" spans="1:18" ht="13.5" thickBot="1" x14ac:dyDescent="0.25">
      <c r="A126" s="6" t="s">
        <v>45</v>
      </c>
      <c r="B126" s="7">
        <v>2</v>
      </c>
      <c r="C126" s="6" t="s">
        <v>13</v>
      </c>
      <c r="D126" s="30"/>
      <c r="E126" s="45">
        <f t="shared" si="50"/>
        <v>0</v>
      </c>
      <c r="F126" s="7">
        <f t="shared" si="51"/>
        <v>0</v>
      </c>
      <c r="G126" s="30"/>
      <c r="H126" s="6" t="s">
        <v>51</v>
      </c>
      <c r="I126" s="7">
        <v>13</v>
      </c>
      <c r="J126" s="30"/>
      <c r="K126" s="7">
        <f t="shared" si="52"/>
        <v>0</v>
      </c>
      <c r="L126" s="7">
        <v>13</v>
      </c>
      <c r="M126" s="30"/>
      <c r="N126" s="7">
        <f t="shared" si="53"/>
        <v>0</v>
      </c>
      <c r="O126" s="7">
        <v>5530</v>
      </c>
      <c r="P126" s="30"/>
      <c r="Q126" s="7">
        <f t="shared" si="54"/>
        <v>0</v>
      </c>
    </row>
    <row r="127" spans="1:18" ht="13.5" thickBot="1" x14ac:dyDescent="0.25">
      <c r="E127" s="46"/>
      <c r="F127" s="10">
        <f>SUM(F123:F126)</f>
        <v>0</v>
      </c>
      <c r="G127" s="10">
        <f>SUM(G123:G126)</f>
        <v>0</v>
      </c>
      <c r="H127" s="11"/>
      <c r="K127" s="10">
        <f>SUM(K123:K126)</f>
        <v>0</v>
      </c>
      <c r="N127" s="10">
        <f>SUM(N123:N126)</f>
        <v>0</v>
      </c>
      <c r="Q127" s="10">
        <f>SUM(Q123:Q126)</f>
        <v>0</v>
      </c>
      <c r="R127" s="10">
        <f>F127+G127+K127+N127+Q127</f>
        <v>0</v>
      </c>
    </row>
    <row r="128" spans="1:18" x14ac:dyDescent="0.2">
      <c r="E128" s="46"/>
    </row>
    <row r="129" spans="1:18" ht="51" x14ac:dyDescent="0.2">
      <c r="A129" s="1" t="s">
        <v>116</v>
      </c>
      <c r="B129" s="2" t="s">
        <v>0</v>
      </c>
      <c r="C129" s="2" t="s">
        <v>1</v>
      </c>
      <c r="D129" s="4" t="s">
        <v>33</v>
      </c>
      <c r="E129" s="3" t="s">
        <v>225</v>
      </c>
      <c r="F129" s="3" t="s">
        <v>7</v>
      </c>
      <c r="G129" s="4" t="s">
        <v>34</v>
      </c>
      <c r="H129" s="3" t="s">
        <v>2</v>
      </c>
      <c r="I129" s="3" t="s">
        <v>8</v>
      </c>
      <c r="J129" s="4" t="s">
        <v>9</v>
      </c>
      <c r="K129" s="3" t="s">
        <v>35</v>
      </c>
      <c r="L129" s="3" t="s">
        <v>3</v>
      </c>
      <c r="M129" s="4" t="s">
        <v>10</v>
      </c>
      <c r="N129" s="3" t="s">
        <v>4</v>
      </c>
      <c r="O129" s="3" t="s">
        <v>11</v>
      </c>
      <c r="P129" s="4" t="s">
        <v>5</v>
      </c>
      <c r="Q129" s="3" t="s">
        <v>6</v>
      </c>
    </row>
    <row r="130" spans="1:18" x14ac:dyDescent="0.2">
      <c r="A130" s="6" t="s">
        <v>38</v>
      </c>
      <c r="B130" s="7">
        <v>1</v>
      </c>
      <c r="C130" s="18" t="s">
        <v>108</v>
      </c>
      <c r="D130" s="30"/>
      <c r="E130" s="45">
        <f>B130*D130</f>
        <v>0</v>
      </c>
      <c r="F130" s="7">
        <f>E130*12</f>
        <v>0</v>
      </c>
      <c r="G130" s="30"/>
      <c r="H130" s="7" t="s">
        <v>119</v>
      </c>
      <c r="I130" s="7">
        <v>15</v>
      </c>
      <c r="J130" s="30"/>
      <c r="K130" s="7">
        <f>I130*J130</f>
        <v>0</v>
      </c>
      <c r="L130" s="7">
        <v>15</v>
      </c>
      <c r="M130" s="30"/>
      <c r="N130" s="7">
        <f>L130*M130</f>
        <v>0</v>
      </c>
      <c r="O130" s="7">
        <v>230</v>
      </c>
      <c r="P130" s="30"/>
      <c r="Q130" s="7">
        <f>O130*P130</f>
        <v>0</v>
      </c>
    </row>
    <row r="131" spans="1:18" x14ac:dyDescent="0.2">
      <c r="A131" s="6" t="s">
        <v>40</v>
      </c>
      <c r="B131" s="7">
        <v>1</v>
      </c>
      <c r="C131" s="18" t="s">
        <v>13</v>
      </c>
      <c r="D131" s="30"/>
      <c r="E131" s="45">
        <f t="shared" ref="E131:E136" si="55">B131*D131</f>
        <v>0</v>
      </c>
      <c r="F131" s="7">
        <f t="shared" ref="F131:F136" si="56">E131*12</f>
        <v>0</v>
      </c>
      <c r="G131" s="30"/>
      <c r="H131" s="7" t="s">
        <v>119</v>
      </c>
      <c r="I131" s="7">
        <v>12</v>
      </c>
      <c r="J131" s="30"/>
      <c r="K131" s="7">
        <f t="shared" ref="K131:K136" si="57">I131*J131</f>
        <v>0</v>
      </c>
      <c r="L131" s="7">
        <v>12</v>
      </c>
      <c r="M131" s="30"/>
      <c r="N131" s="7">
        <f t="shared" ref="N131:N136" si="58">L131*M131</f>
        <v>0</v>
      </c>
      <c r="O131" s="7">
        <v>2280</v>
      </c>
      <c r="P131" s="30"/>
      <c r="Q131" s="7">
        <f t="shared" ref="Q131:Q136" si="59">O131*P131</f>
        <v>0</v>
      </c>
    </row>
    <row r="132" spans="1:18" x14ac:dyDescent="0.2">
      <c r="A132" s="6" t="s">
        <v>53</v>
      </c>
      <c r="B132" s="7">
        <v>1</v>
      </c>
      <c r="C132" s="18" t="s">
        <v>13</v>
      </c>
      <c r="D132" s="30"/>
      <c r="E132" s="45">
        <f t="shared" si="55"/>
        <v>0</v>
      </c>
      <c r="F132" s="7">
        <f t="shared" si="56"/>
        <v>0</v>
      </c>
      <c r="G132" s="30"/>
      <c r="H132" s="7" t="s">
        <v>119</v>
      </c>
      <c r="I132" s="7">
        <v>5</v>
      </c>
      <c r="J132" s="30"/>
      <c r="K132" s="7">
        <f t="shared" si="57"/>
        <v>0</v>
      </c>
      <c r="L132" s="7">
        <v>5</v>
      </c>
      <c r="M132" s="30"/>
      <c r="N132" s="7">
        <f t="shared" si="58"/>
        <v>0</v>
      </c>
      <c r="O132" s="7">
        <v>5700</v>
      </c>
      <c r="P132" s="30"/>
      <c r="Q132" s="7">
        <f t="shared" si="59"/>
        <v>0</v>
      </c>
    </row>
    <row r="133" spans="1:18" x14ac:dyDescent="0.2">
      <c r="A133" s="6" t="s">
        <v>41</v>
      </c>
      <c r="B133" s="7">
        <v>1</v>
      </c>
      <c r="C133" s="18" t="s">
        <v>118</v>
      </c>
      <c r="D133" s="30"/>
      <c r="E133" s="45">
        <f t="shared" si="55"/>
        <v>0</v>
      </c>
      <c r="F133" s="7">
        <f t="shared" si="56"/>
        <v>0</v>
      </c>
      <c r="G133" s="30"/>
      <c r="H133" s="7" t="s">
        <v>27</v>
      </c>
      <c r="I133" s="7">
        <v>4</v>
      </c>
      <c r="J133" s="30"/>
      <c r="K133" s="7">
        <f t="shared" si="57"/>
        <v>0</v>
      </c>
      <c r="L133" s="7">
        <v>4</v>
      </c>
      <c r="M133" s="30"/>
      <c r="N133" s="7">
        <f t="shared" si="58"/>
        <v>0</v>
      </c>
      <c r="O133" s="7">
        <v>205</v>
      </c>
      <c r="P133" s="30"/>
      <c r="Q133" s="7">
        <f t="shared" si="59"/>
        <v>0</v>
      </c>
    </row>
    <row r="134" spans="1:18" x14ac:dyDescent="0.2">
      <c r="A134" s="6" t="s">
        <v>43</v>
      </c>
      <c r="B134" s="7">
        <v>1</v>
      </c>
      <c r="C134" s="18" t="s">
        <v>56</v>
      </c>
      <c r="D134" s="30"/>
      <c r="E134" s="45">
        <f t="shared" si="55"/>
        <v>0</v>
      </c>
      <c r="F134" s="7">
        <f t="shared" si="56"/>
        <v>0</v>
      </c>
      <c r="G134" s="30"/>
      <c r="H134" s="7" t="s">
        <v>27</v>
      </c>
      <c r="I134" s="12">
        <v>2</v>
      </c>
      <c r="J134" s="30"/>
      <c r="K134" s="7">
        <f t="shared" si="57"/>
        <v>0</v>
      </c>
      <c r="L134" s="12">
        <v>2</v>
      </c>
      <c r="M134" s="30"/>
      <c r="N134" s="7">
        <f t="shared" si="58"/>
        <v>0</v>
      </c>
      <c r="O134" s="7">
        <v>919</v>
      </c>
      <c r="P134" s="30"/>
      <c r="Q134" s="7">
        <f t="shared" si="59"/>
        <v>0</v>
      </c>
    </row>
    <row r="135" spans="1:18" x14ac:dyDescent="0.2">
      <c r="A135" s="6" t="s">
        <v>45</v>
      </c>
      <c r="B135" s="7">
        <v>1</v>
      </c>
      <c r="C135" s="18" t="s">
        <v>13</v>
      </c>
      <c r="D135" s="30"/>
      <c r="E135" s="45">
        <f t="shared" si="55"/>
        <v>0</v>
      </c>
      <c r="F135" s="7">
        <f t="shared" si="56"/>
        <v>0</v>
      </c>
      <c r="G135" s="30"/>
      <c r="H135" s="7" t="s">
        <v>119</v>
      </c>
      <c r="I135" s="7">
        <v>8</v>
      </c>
      <c r="J135" s="30"/>
      <c r="K135" s="7">
        <f t="shared" si="57"/>
        <v>0</v>
      </c>
      <c r="L135" s="7">
        <v>8</v>
      </c>
      <c r="M135" s="30"/>
      <c r="N135" s="7">
        <f t="shared" si="58"/>
        <v>0</v>
      </c>
      <c r="O135" s="7">
        <v>2790</v>
      </c>
      <c r="P135" s="30"/>
      <c r="Q135" s="7">
        <f t="shared" si="59"/>
        <v>0</v>
      </c>
    </row>
    <row r="136" spans="1:18" ht="13.5" thickBot="1" x14ac:dyDescent="0.25">
      <c r="A136" s="6" t="s">
        <v>117</v>
      </c>
      <c r="B136" s="7">
        <v>1</v>
      </c>
      <c r="C136" s="18" t="s">
        <v>13</v>
      </c>
      <c r="D136" s="30"/>
      <c r="E136" s="45">
        <f t="shared" si="55"/>
        <v>0</v>
      </c>
      <c r="F136" s="7">
        <f t="shared" si="56"/>
        <v>0</v>
      </c>
      <c r="G136" s="30"/>
      <c r="H136" s="7" t="s">
        <v>119</v>
      </c>
      <c r="I136" s="7">
        <v>35</v>
      </c>
      <c r="J136" s="30"/>
      <c r="K136" s="7">
        <f t="shared" si="57"/>
        <v>0</v>
      </c>
      <c r="L136" s="7">
        <v>35</v>
      </c>
      <c r="M136" s="30"/>
      <c r="N136" s="7">
        <f t="shared" si="58"/>
        <v>0</v>
      </c>
      <c r="O136" s="7">
        <v>18720</v>
      </c>
      <c r="P136" s="30"/>
      <c r="Q136" s="7">
        <f t="shared" si="59"/>
        <v>0</v>
      </c>
    </row>
    <row r="137" spans="1:18" ht="15.75" thickBot="1" x14ac:dyDescent="0.3">
      <c r="E137" s="46"/>
      <c r="F137" s="32">
        <f>SUM(F130:F136)</f>
        <v>0</v>
      </c>
      <c r="G137" s="10">
        <f>SUM(G130:G136)</f>
        <v>0</v>
      </c>
      <c r="H137" s="11"/>
      <c r="K137" s="10">
        <f>SUM(K130:K136)</f>
        <v>0</v>
      </c>
      <c r="N137" s="10">
        <f>SUM(N130:N136)</f>
        <v>0</v>
      </c>
      <c r="Q137" s="10">
        <f>SUM(Q130:Q136)</f>
        <v>0</v>
      </c>
      <c r="R137" s="10">
        <f>F137+G137+K137+N137+Q137</f>
        <v>0</v>
      </c>
    </row>
    <row r="138" spans="1:18" x14ac:dyDescent="0.2">
      <c r="E138" s="46"/>
    </row>
    <row r="139" spans="1:18" ht="51" x14ac:dyDescent="0.2">
      <c r="A139" s="1" t="s">
        <v>120</v>
      </c>
      <c r="B139" s="2" t="s">
        <v>0</v>
      </c>
      <c r="C139" s="2" t="s">
        <v>1</v>
      </c>
      <c r="D139" s="4" t="s">
        <v>33</v>
      </c>
      <c r="E139" s="3" t="s">
        <v>225</v>
      </c>
      <c r="F139" s="3" t="s">
        <v>7</v>
      </c>
      <c r="G139" s="4" t="s">
        <v>34</v>
      </c>
      <c r="H139" s="3" t="s">
        <v>2</v>
      </c>
      <c r="I139" s="3" t="s">
        <v>8</v>
      </c>
      <c r="J139" s="4" t="s">
        <v>9</v>
      </c>
      <c r="K139" s="3" t="s">
        <v>35</v>
      </c>
      <c r="L139" s="3" t="s">
        <v>3</v>
      </c>
      <c r="M139" s="4" t="s">
        <v>10</v>
      </c>
      <c r="N139" s="3" t="s">
        <v>4</v>
      </c>
      <c r="O139" s="3" t="s">
        <v>11</v>
      </c>
      <c r="P139" s="4" t="s">
        <v>5</v>
      </c>
      <c r="Q139" s="3" t="s">
        <v>6</v>
      </c>
    </row>
    <row r="140" spans="1:18" x14ac:dyDescent="0.2">
      <c r="A140" s="6" t="s">
        <v>39</v>
      </c>
      <c r="B140" s="7">
        <v>1</v>
      </c>
      <c r="C140" s="6" t="s">
        <v>124</v>
      </c>
      <c r="D140" s="30"/>
      <c r="E140" s="45">
        <f>B140*D140</f>
        <v>0</v>
      </c>
      <c r="F140" s="7">
        <f>E140*12</f>
        <v>0</v>
      </c>
      <c r="G140" s="30"/>
      <c r="H140" s="7" t="s">
        <v>105</v>
      </c>
      <c r="I140" s="7">
        <v>1</v>
      </c>
      <c r="J140" s="30"/>
      <c r="K140" s="7">
        <f>I140*J140</f>
        <v>0</v>
      </c>
      <c r="L140" s="13">
        <v>1</v>
      </c>
      <c r="M140" s="30"/>
      <c r="N140" s="7">
        <f>L140*M140</f>
        <v>0</v>
      </c>
      <c r="O140" s="7">
        <v>3420</v>
      </c>
      <c r="P140" s="30"/>
      <c r="Q140" s="7">
        <f>O140*P140</f>
        <v>0</v>
      </c>
    </row>
    <row r="141" spans="1:18" x14ac:dyDescent="0.2">
      <c r="A141" s="6" t="s">
        <v>121</v>
      </c>
      <c r="B141" s="7">
        <v>2</v>
      </c>
      <c r="C141" s="6" t="s">
        <v>46</v>
      </c>
      <c r="D141" s="30"/>
      <c r="E141" s="45">
        <f t="shared" ref="E141:E145" si="60">B141*D141</f>
        <v>0</v>
      </c>
      <c r="F141" s="7">
        <f t="shared" ref="F141:F145" si="61">E141*12</f>
        <v>0</v>
      </c>
      <c r="G141" s="30"/>
      <c r="H141" s="7" t="s">
        <v>81</v>
      </c>
      <c r="I141" s="7">
        <v>2</v>
      </c>
      <c r="J141" s="30"/>
      <c r="K141" s="7">
        <f t="shared" ref="K141:K145" si="62">I141*J141</f>
        <v>0</v>
      </c>
      <c r="L141" s="13">
        <v>2</v>
      </c>
      <c r="M141" s="30"/>
      <c r="N141" s="7">
        <f t="shared" ref="N141:N145" si="63">L141*M141</f>
        <v>0</v>
      </c>
      <c r="O141" s="7">
        <v>640</v>
      </c>
      <c r="P141" s="30"/>
      <c r="Q141" s="7">
        <f t="shared" ref="Q141:Q145" si="64">O141*P141</f>
        <v>0</v>
      </c>
    </row>
    <row r="142" spans="1:18" x14ac:dyDescent="0.2">
      <c r="A142" s="6" t="s">
        <v>122</v>
      </c>
      <c r="B142" s="7">
        <v>1</v>
      </c>
      <c r="C142" s="6" t="s">
        <v>125</v>
      </c>
      <c r="D142" s="30"/>
      <c r="E142" s="45">
        <f t="shared" si="60"/>
        <v>0</v>
      </c>
      <c r="F142" s="7">
        <f t="shared" si="61"/>
        <v>0</v>
      </c>
      <c r="G142" s="30"/>
      <c r="H142" s="7" t="s">
        <v>16</v>
      </c>
      <c r="I142" s="7">
        <v>1</v>
      </c>
      <c r="J142" s="30"/>
      <c r="K142" s="7">
        <f t="shared" si="62"/>
        <v>0</v>
      </c>
      <c r="L142" s="13">
        <v>1</v>
      </c>
      <c r="M142" s="30"/>
      <c r="N142" s="7">
        <f t="shared" si="63"/>
        <v>0</v>
      </c>
      <c r="O142" s="7">
        <v>1220</v>
      </c>
      <c r="P142" s="30"/>
      <c r="Q142" s="7">
        <f t="shared" si="64"/>
        <v>0</v>
      </c>
    </row>
    <row r="143" spans="1:18" x14ac:dyDescent="0.2">
      <c r="A143" s="6" t="s">
        <v>123</v>
      </c>
      <c r="B143" s="7">
        <v>1</v>
      </c>
      <c r="C143" s="6" t="s">
        <v>48</v>
      </c>
      <c r="D143" s="30"/>
      <c r="E143" s="45">
        <f t="shared" si="60"/>
        <v>0</v>
      </c>
      <c r="F143" s="7">
        <f t="shared" si="61"/>
        <v>0</v>
      </c>
      <c r="G143" s="30"/>
      <c r="H143" s="7" t="s">
        <v>81</v>
      </c>
      <c r="I143" s="12">
        <v>1</v>
      </c>
      <c r="J143" s="30"/>
      <c r="K143" s="7">
        <f t="shared" si="62"/>
        <v>0</v>
      </c>
      <c r="L143" s="13">
        <v>1</v>
      </c>
      <c r="M143" s="30"/>
      <c r="N143" s="7">
        <f t="shared" si="63"/>
        <v>0</v>
      </c>
      <c r="O143" s="7">
        <v>1460</v>
      </c>
      <c r="P143" s="30"/>
      <c r="Q143" s="7">
        <f t="shared" si="64"/>
        <v>0</v>
      </c>
    </row>
    <row r="144" spans="1:18" x14ac:dyDescent="0.2">
      <c r="A144" s="6" t="s">
        <v>45</v>
      </c>
      <c r="B144" s="7">
        <v>2</v>
      </c>
      <c r="C144" s="6" t="s">
        <v>46</v>
      </c>
      <c r="D144" s="30"/>
      <c r="E144" s="45">
        <f t="shared" si="60"/>
        <v>0</v>
      </c>
      <c r="F144" s="7">
        <f t="shared" si="61"/>
        <v>0</v>
      </c>
      <c r="G144" s="30"/>
      <c r="H144" s="7" t="s">
        <v>81</v>
      </c>
      <c r="I144" s="7">
        <v>1</v>
      </c>
      <c r="J144" s="30"/>
      <c r="K144" s="7">
        <f t="shared" si="62"/>
        <v>0</v>
      </c>
      <c r="L144" s="13">
        <v>1</v>
      </c>
      <c r="M144" s="30"/>
      <c r="N144" s="7">
        <f t="shared" si="63"/>
        <v>0</v>
      </c>
      <c r="O144" s="7">
        <v>730</v>
      </c>
      <c r="P144" s="30"/>
      <c r="Q144" s="7">
        <f t="shared" si="64"/>
        <v>0</v>
      </c>
    </row>
    <row r="145" spans="1:18" ht="13.5" thickBot="1" x14ac:dyDescent="0.25">
      <c r="A145" s="6" t="s">
        <v>117</v>
      </c>
      <c r="B145" s="7">
        <v>1</v>
      </c>
      <c r="C145" s="6" t="s">
        <v>46</v>
      </c>
      <c r="D145" s="30"/>
      <c r="E145" s="45">
        <f t="shared" si="60"/>
        <v>0</v>
      </c>
      <c r="F145" s="7">
        <f t="shared" si="61"/>
        <v>0</v>
      </c>
      <c r="G145" s="30"/>
      <c r="H145" s="7" t="s">
        <v>81</v>
      </c>
      <c r="I145" s="7">
        <v>1</v>
      </c>
      <c r="J145" s="30"/>
      <c r="K145" s="7">
        <f t="shared" si="62"/>
        <v>0</v>
      </c>
      <c r="L145" s="13">
        <v>1</v>
      </c>
      <c r="M145" s="30"/>
      <c r="N145" s="7">
        <f t="shared" si="63"/>
        <v>0</v>
      </c>
      <c r="O145" s="7">
        <v>580</v>
      </c>
      <c r="P145" s="30"/>
      <c r="Q145" s="7">
        <f t="shared" si="64"/>
        <v>0</v>
      </c>
    </row>
    <row r="146" spans="1:18" ht="13.5" thickBot="1" x14ac:dyDescent="0.25">
      <c r="E146" s="46"/>
      <c r="F146" s="10">
        <f>SUM(F140:F145)</f>
        <v>0</v>
      </c>
      <c r="G146" s="10">
        <f>SUM(G140:G145)</f>
        <v>0</v>
      </c>
      <c r="H146" s="11"/>
      <c r="K146" s="10">
        <f>SUM(K140:K145)</f>
        <v>0</v>
      </c>
      <c r="N146" s="10">
        <f>SUM(N140:N145)</f>
        <v>0</v>
      </c>
      <c r="Q146" s="10">
        <f>SUM(Q140:Q145)</f>
        <v>0</v>
      </c>
      <c r="R146" s="10">
        <f>F146+G146+K146+N146+Q146</f>
        <v>0</v>
      </c>
    </row>
    <row r="147" spans="1:18" x14ac:dyDescent="0.2">
      <c r="E147" s="46"/>
    </row>
    <row r="148" spans="1:18" ht="51" x14ac:dyDescent="0.2">
      <c r="A148" s="1" t="s">
        <v>126</v>
      </c>
      <c r="B148" s="2" t="s">
        <v>0</v>
      </c>
      <c r="C148" s="2" t="s">
        <v>1</v>
      </c>
      <c r="D148" s="4" t="s">
        <v>33</v>
      </c>
      <c r="E148" s="3" t="s">
        <v>225</v>
      </c>
      <c r="F148" s="3" t="s">
        <v>7</v>
      </c>
      <c r="G148" s="4" t="s">
        <v>34</v>
      </c>
      <c r="H148" s="3" t="s">
        <v>2</v>
      </c>
      <c r="I148" s="3" t="s">
        <v>8</v>
      </c>
      <c r="J148" s="4" t="s">
        <v>9</v>
      </c>
      <c r="K148" s="3" t="s">
        <v>35</v>
      </c>
      <c r="L148" s="3" t="s">
        <v>3</v>
      </c>
      <c r="M148" s="4" t="s">
        <v>10</v>
      </c>
      <c r="N148" s="3" t="s">
        <v>4</v>
      </c>
      <c r="O148" s="3" t="s">
        <v>11</v>
      </c>
      <c r="P148" s="4" t="s">
        <v>5</v>
      </c>
      <c r="Q148" s="3" t="s">
        <v>6</v>
      </c>
    </row>
    <row r="149" spans="1:18" x14ac:dyDescent="0.2">
      <c r="A149" s="6" t="s">
        <v>38</v>
      </c>
      <c r="B149" s="7">
        <v>3</v>
      </c>
      <c r="C149" s="18" t="s">
        <v>108</v>
      </c>
      <c r="D149" s="30"/>
      <c r="E149" s="45">
        <f>B149*D149</f>
        <v>0</v>
      </c>
      <c r="F149" s="7">
        <f>E149*12</f>
        <v>0</v>
      </c>
      <c r="G149" s="30"/>
      <c r="H149" s="7" t="s">
        <v>133</v>
      </c>
      <c r="I149" s="7">
        <v>15</v>
      </c>
      <c r="J149" s="30"/>
      <c r="K149" s="7">
        <f>I149*J149</f>
        <v>0</v>
      </c>
      <c r="L149" s="7">
        <v>41</v>
      </c>
      <c r="M149" s="30"/>
      <c r="N149" s="7">
        <f>L149*M149</f>
        <v>0</v>
      </c>
      <c r="O149" s="7">
        <v>5270</v>
      </c>
      <c r="P149" s="30"/>
      <c r="Q149" s="7">
        <f>O149*P149</f>
        <v>0</v>
      </c>
    </row>
    <row r="150" spans="1:18" x14ac:dyDescent="0.2">
      <c r="A150" s="6" t="s">
        <v>39</v>
      </c>
      <c r="B150" s="13">
        <v>1</v>
      </c>
      <c r="C150" s="33" t="s">
        <v>48</v>
      </c>
      <c r="D150" s="30"/>
      <c r="E150" s="45">
        <f t="shared" ref="E150:E157" si="65">B150*D150</f>
        <v>0</v>
      </c>
      <c r="F150" s="7">
        <f t="shared" ref="F150:F157" si="66">E150*12</f>
        <v>0</v>
      </c>
      <c r="G150" s="30"/>
      <c r="H150" s="7" t="s">
        <v>104</v>
      </c>
      <c r="I150" s="7">
        <v>2</v>
      </c>
      <c r="J150" s="30"/>
      <c r="K150" s="7">
        <f t="shared" ref="K150:K157" si="67">I150*J150</f>
        <v>0</v>
      </c>
      <c r="L150" s="7">
        <v>2</v>
      </c>
      <c r="M150" s="30"/>
      <c r="N150" s="7">
        <f t="shared" ref="N150:N157" si="68">L150*M150</f>
        <v>0</v>
      </c>
      <c r="O150" s="7">
        <v>3180</v>
      </c>
      <c r="P150" s="30"/>
      <c r="Q150" s="7">
        <f t="shared" ref="Q150:Q157" si="69">O150*P150</f>
        <v>0</v>
      </c>
    </row>
    <row r="151" spans="1:18" x14ac:dyDescent="0.2">
      <c r="A151" s="6" t="s">
        <v>205</v>
      </c>
      <c r="B151" s="7">
        <v>1</v>
      </c>
      <c r="C151" s="18" t="s">
        <v>108</v>
      </c>
      <c r="D151" s="30"/>
      <c r="E151" s="45">
        <f t="shared" si="65"/>
        <v>0</v>
      </c>
      <c r="F151" s="7">
        <f t="shared" si="66"/>
        <v>0</v>
      </c>
      <c r="G151" s="30"/>
      <c r="H151" s="7" t="s">
        <v>27</v>
      </c>
      <c r="I151" s="7">
        <v>4</v>
      </c>
      <c r="J151" s="30"/>
      <c r="K151" s="7">
        <f t="shared" si="67"/>
        <v>0</v>
      </c>
      <c r="L151" s="7">
        <v>4</v>
      </c>
      <c r="M151" s="30"/>
      <c r="N151" s="7">
        <f t="shared" si="68"/>
        <v>0</v>
      </c>
      <c r="O151" s="7">
        <v>380</v>
      </c>
      <c r="P151" s="30"/>
      <c r="Q151" s="7">
        <f t="shared" si="69"/>
        <v>0</v>
      </c>
    </row>
    <row r="152" spans="1:18" x14ac:dyDescent="0.2">
      <c r="A152" s="6" t="s">
        <v>121</v>
      </c>
      <c r="B152" s="7">
        <v>1</v>
      </c>
      <c r="C152" s="18" t="s">
        <v>125</v>
      </c>
      <c r="D152" s="30"/>
      <c r="E152" s="45">
        <f t="shared" si="65"/>
        <v>0</v>
      </c>
      <c r="F152" s="7">
        <f t="shared" si="66"/>
        <v>0</v>
      </c>
      <c r="G152" s="30"/>
      <c r="H152" s="7" t="s">
        <v>104</v>
      </c>
      <c r="I152" s="7">
        <v>6</v>
      </c>
      <c r="J152" s="30"/>
      <c r="K152" s="7">
        <f t="shared" si="67"/>
        <v>0</v>
      </c>
      <c r="L152" s="7">
        <v>6</v>
      </c>
      <c r="M152" s="30"/>
      <c r="N152" s="7">
        <f t="shared" si="68"/>
        <v>0</v>
      </c>
      <c r="O152" s="7">
        <v>3660</v>
      </c>
      <c r="P152" s="30"/>
      <c r="Q152" s="7">
        <f t="shared" si="69"/>
        <v>0</v>
      </c>
    </row>
    <row r="153" spans="1:18" x14ac:dyDescent="0.2">
      <c r="A153" s="6" t="s">
        <v>41</v>
      </c>
      <c r="B153" s="7">
        <v>1</v>
      </c>
      <c r="C153" s="18" t="s">
        <v>130</v>
      </c>
      <c r="D153" s="30"/>
      <c r="E153" s="45">
        <f t="shared" si="65"/>
        <v>0</v>
      </c>
      <c r="F153" s="7">
        <f t="shared" si="66"/>
        <v>0</v>
      </c>
      <c r="G153" s="30"/>
      <c r="H153" s="7" t="s">
        <v>27</v>
      </c>
      <c r="I153" s="7">
        <v>3</v>
      </c>
      <c r="J153" s="30"/>
      <c r="K153" s="7">
        <f t="shared" si="67"/>
        <v>0</v>
      </c>
      <c r="L153" s="7">
        <v>3</v>
      </c>
      <c r="M153" s="30"/>
      <c r="N153" s="7">
        <f t="shared" si="68"/>
        <v>0</v>
      </c>
      <c r="O153" s="7">
        <v>276</v>
      </c>
      <c r="P153" s="30"/>
      <c r="Q153" s="7">
        <f t="shared" si="69"/>
        <v>0</v>
      </c>
    </row>
    <row r="154" spans="1:18" x14ac:dyDescent="0.2">
      <c r="A154" s="6" t="s">
        <v>128</v>
      </c>
      <c r="B154" s="7">
        <v>1</v>
      </c>
      <c r="C154" s="18" t="s">
        <v>125</v>
      </c>
      <c r="D154" s="30"/>
      <c r="E154" s="45">
        <f t="shared" si="65"/>
        <v>0</v>
      </c>
      <c r="F154" s="7">
        <f t="shared" si="66"/>
        <v>0</v>
      </c>
      <c r="G154" s="30"/>
      <c r="H154" s="7" t="s">
        <v>104</v>
      </c>
      <c r="I154" s="7">
        <v>3</v>
      </c>
      <c r="J154" s="30"/>
      <c r="K154" s="7">
        <f t="shared" si="67"/>
        <v>0</v>
      </c>
      <c r="L154" s="7">
        <v>3</v>
      </c>
      <c r="M154" s="30"/>
      <c r="N154" s="7">
        <f t="shared" si="68"/>
        <v>0</v>
      </c>
      <c r="O154" s="7">
        <v>4420</v>
      </c>
      <c r="P154" s="30"/>
      <c r="Q154" s="7">
        <f t="shared" si="69"/>
        <v>0</v>
      </c>
    </row>
    <row r="155" spans="1:18" x14ac:dyDescent="0.2">
      <c r="A155" s="6" t="s">
        <v>43</v>
      </c>
      <c r="B155" s="7">
        <v>1</v>
      </c>
      <c r="C155" s="18" t="s">
        <v>131</v>
      </c>
      <c r="D155" s="30"/>
      <c r="E155" s="45">
        <f t="shared" si="65"/>
        <v>0</v>
      </c>
      <c r="F155" s="7">
        <f t="shared" si="66"/>
        <v>0</v>
      </c>
      <c r="G155" s="30"/>
      <c r="H155" s="7" t="s">
        <v>27</v>
      </c>
      <c r="I155" s="7">
        <v>3</v>
      </c>
      <c r="J155" s="30"/>
      <c r="K155" s="7">
        <f t="shared" si="67"/>
        <v>0</v>
      </c>
      <c r="L155" s="12">
        <v>3</v>
      </c>
      <c r="M155" s="30"/>
      <c r="N155" s="7">
        <f t="shared" si="68"/>
        <v>0</v>
      </c>
      <c r="O155" s="7">
        <v>940</v>
      </c>
      <c r="P155" s="30"/>
      <c r="Q155" s="7">
        <f t="shared" si="69"/>
        <v>0</v>
      </c>
    </row>
    <row r="156" spans="1:18" x14ac:dyDescent="0.2">
      <c r="A156" s="6" t="s">
        <v>129</v>
      </c>
      <c r="B156" s="7">
        <v>0</v>
      </c>
      <c r="C156" s="18" t="s">
        <v>132</v>
      </c>
      <c r="D156" s="30">
        <v>0</v>
      </c>
      <c r="E156" s="45">
        <f t="shared" si="65"/>
        <v>0</v>
      </c>
      <c r="F156" s="7">
        <f t="shared" si="66"/>
        <v>0</v>
      </c>
      <c r="G156" s="30"/>
      <c r="H156" s="7" t="s">
        <v>27</v>
      </c>
      <c r="I156" s="7">
        <v>2</v>
      </c>
      <c r="J156" s="30"/>
      <c r="K156" s="7">
        <f t="shared" si="67"/>
        <v>0</v>
      </c>
      <c r="L156" s="12">
        <v>4</v>
      </c>
      <c r="M156" s="30"/>
      <c r="N156" s="7">
        <f t="shared" si="68"/>
        <v>0</v>
      </c>
      <c r="O156" s="7">
        <v>386</v>
      </c>
      <c r="P156" s="30"/>
      <c r="Q156" s="7">
        <f t="shared" si="69"/>
        <v>0</v>
      </c>
    </row>
    <row r="157" spans="1:18" ht="13.5" thickBot="1" x14ac:dyDescent="0.25">
      <c r="A157" s="6" t="s">
        <v>45</v>
      </c>
      <c r="B157" s="7">
        <v>1</v>
      </c>
      <c r="C157" s="18" t="s">
        <v>125</v>
      </c>
      <c r="D157" s="30"/>
      <c r="E157" s="45">
        <f t="shared" si="65"/>
        <v>0</v>
      </c>
      <c r="F157" s="7">
        <f t="shared" si="66"/>
        <v>0</v>
      </c>
      <c r="G157" s="30"/>
      <c r="H157" s="7" t="s">
        <v>104</v>
      </c>
      <c r="I157" s="7"/>
      <c r="J157" s="30"/>
      <c r="K157" s="7">
        <f t="shared" si="67"/>
        <v>0</v>
      </c>
      <c r="L157" s="7">
        <v>35</v>
      </c>
      <c r="M157" s="30"/>
      <c r="N157" s="7">
        <f t="shared" si="68"/>
        <v>0</v>
      </c>
      <c r="O157" s="7">
        <v>40720</v>
      </c>
      <c r="P157" s="30"/>
      <c r="Q157" s="7">
        <f t="shared" si="69"/>
        <v>0</v>
      </c>
    </row>
    <row r="158" spans="1:18" ht="13.5" thickBot="1" x14ac:dyDescent="0.25">
      <c r="E158" s="46"/>
      <c r="F158" s="10">
        <f>SUM(F149:F157)</f>
        <v>0</v>
      </c>
      <c r="G158" s="10">
        <f>SUM(G149:G157)</f>
        <v>0</v>
      </c>
      <c r="H158" s="11"/>
      <c r="K158" s="10">
        <f>SUM(K149:K157)</f>
        <v>0</v>
      </c>
      <c r="N158" s="10">
        <f>SUM(N149:N157)</f>
        <v>0</v>
      </c>
      <c r="Q158" s="10">
        <f>SUM(Q149:Q157)</f>
        <v>0</v>
      </c>
      <c r="R158" s="10">
        <f>F158+G158+K158+N158+Q158</f>
        <v>0</v>
      </c>
    </row>
    <row r="159" spans="1:18" x14ac:dyDescent="0.2">
      <c r="E159" s="46"/>
    </row>
    <row r="160" spans="1:18" ht="51" x14ac:dyDescent="0.2">
      <c r="A160" s="1" t="s">
        <v>134</v>
      </c>
      <c r="B160" s="2" t="s">
        <v>0</v>
      </c>
      <c r="C160" s="2" t="s">
        <v>1</v>
      </c>
      <c r="D160" s="4" t="s">
        <v>33</v>
      </c>
      <c r="E160" s="3" t="s">
        <v>225</v>
      </c>
      <c r="F160" s="3" t="s">
        <v>7</v>
      </c>
      <c r="G160" s="4" t="s">
        <v>34</v>
      </c>
      <c r="H160" s="3" t="s">
        <v>2</v>
      </c>
      <c r="I160" s="3" t="s">
        <v>8</v>
      </c>
      <c r="J160" s="4" t="s">
        <v>9</v>
      </c>
      <c r="K160" s="3" t="s">
        <v>35</v>
      </c>
      <c r="L160" s="3" t="s">
        <v>3</v>
      </c>
      <c r="M160" s="4" t="s">
        <v>10</v>
      </c>
      <c r="N160" s="3" t="s">
        <v>4</v>
      </c>
      <c r="O160" s="3" t="s">
        <v>11</v>
      </c>
      <c r="P160" s="4" t="s">
        <v>5</v>
      </c>
      <c r="Q160" s="3" t="s">
        <v>6</v>
      </c>
    </row>
    <row r="161" spans="1:18" x14ac:dyDescent="0.2">
      <c r="A161" s="6" t="s">
        <v>39</v>
      </c>
      <c r="B161" s="7">
        <v>1</v>
      </c>
      <c r="C161" s="6" t="s">
        <v>48</v>
      </c>
      <c r="D161" s="30"/>
      <c r="E161" s="45">
        <f>B161*D161</f>
        <v>0</v>
      </c>
      <c r="F161" s="7">
        <f>E161*12</f>
        <v>0</v>
      </c>
      <c r="G161" s="30"/>
      <c r="H161" s="6" t="s">
        <v>104</v>
      </c>
      <c r="I161" s="16">
        <v>7</v>
      </c>
      <c r="J161" s="30"/>
      <c r="K161" s="7">
        <f>I161*J161</f>
        <v>0</v>
      </c>
      <c r="L161" s="16">
        <v>7</v>
      </c>
      <c r="M161" s="30"/>
      <c r="N161" s="7">
        <f>L161*M161</f>
        <v>0</v>
      </c>
      <c r="O161" s="16">
        <v>8320</v>
      </c>
      <c r="P161" s="30"/>
      <c r="Q161" s="7">
        <f>O161*P161</f>
        <v>0</v>
      </c>
    </row>
    <row r="162" spans="1:18" x14ac:dyDescent="0.2">
      <c r="A162" s="6" t="s">
        <v>121</v>
      </c>
      <c r="B162" s="7">
        <v>1</v>
      </c>
      <c r="C162" s="6" t="s">
        <v>56</v>
      </c>
      <c r="D162" s="30"/>
      <c r="E162" s="45">
        <f t="shared" ref="E162:E166" si="70">B162*D162</f>
        <v>0</v>
      </c>
      <c r="F162" s="7">
        <f t="shared" ref="F162:F166" si="71">E162*12</f>
        <v>0</v>
      </c>
      <c r="G162" s="30"/>
      <c r="H162" s="6" t="s">
        <v>133</v>
      </c>
      <c r="I162" s="16">
        <v>4</v>
      </c>
      <c r="J162" s="30"/>
      <c r="K162" s="7">
        <f t="shared" ref="K162:K166" si="72">I162*J162</f>
        <v>0</v>
      </c>
      <c r="L162" s="16">
        <v>4</v>
      </c>
      <c r="M162" s="30"/>
      <c r="N162" s="7">
        <f t="shared" ref="N162:N166" si="73">L162*M162</f>
        <v>0</v>
      </c>
      <c r="O162" s="16">
        <v>220</v>
      </c>
      <c r="P162" s="30"/>
      <c r="Q162" s="7">
        <f t="shared" ref="Q162:Q166" si="74">O162*P162</f>
        <v>0</v>
      </c>
    </row>
    <row r="163" spans="1:18" x14ac:dyDescent="0.2">
      <c r="A163" s="6" t="s">
        <v>135</v>
      </c>
      <c r="B163" s="7">
        <v>1</v>
      </c>
      <c r="C163" s="6" t="s">
        <v>137</v>
      </c>
      <c r="D163" s="30"/>
      <c r="E163" s="45">
        <f t="shared" si="70"/>
        <v>0</v>
      </c>
      <c r="F163" s="7">
        <f t="shared" si="71"/>
        <v>0</v>
      </c>
      <c r="G163" s="30"/>
      <c r="H163" s="6" t="s">
        <v>104</v>
      </c>
      <c r="I163" s="16">
        <v>3</v>
      </c>
      <c r="J163" s="30"/>
      <c r="K163" s="7">
        <f t="shared" si="72"/>
        <v>0</v>
      </c>
      <c r="L163" s="16">
        <v>3</v>
      </c>
      <c r="M163" s="30"/>
      <c r="N163" s="7">
        <f t="shared" si="73"/>
        <v>0</v>
      </c>
      <c r="O163" s="16">
        <v>23980</v>
      </c>
      <c r="P163" s="30"/>
      <c r="Q163" s="7">
        <f t="shared" si="74"/>
        <v>0</v>
      </c>
    </row>
    <row r="164" spans="1:18" x14ac:dyDescent="0.2">
      <c r="A164" s="6" t="s">
        <v>136</v>
      </c>
      <c r="B164" s="7">
        <v>1</v>
      </c>
      <c r="C164" s="6" t="s">
        <v>137</v>
      </c>
      <c r="D164" s="30"/>
      <c r="E164" s="45">
        <f t="shared" si="70"/>
        <v>0</v>
      </c>
      <c r="F164" s="7">
        <f t="shared" si="71"/>
        <v>0</v>
      </c>
      <c r="G164" s="30"/>
      <c r="H164" s="6" t="s">
        <v>104</v>
      </c>
      <c r="I164" s="16">
        <v>1</v>
      </c>
      <c r="J164" s="30"/>
      <c r="K164" s="7">
        <f t="shared" si="72"/>
        <v>0</v>
      </c>
      <c r="L164" s="16">
        <v>1</v>
      </c>
      <c r="M164" s="30"/>
      <c r="N164" s="7">
        <f t="shared" si="73"/>
        <v>0</v>
      </c>
      <c r="O164" s="16">
        <v>5800</v>
      </c>
      <c r="P164" s="30"/>
      <c r="Q164" s="7">
        <f t="shared" si="74"/>
        <v>0</v>
      </c>
    </row>
    <row r="165" spans="1:18" x14ac:dyDescent="0.2">
      <c r="A165" s="6" t="s">
        <v>45</v>
      </c>
      <c r="B165" s="7">
        <v>2</v>
      </c>
      <c r="C165" s="6" t="s">
        <v>56</v>
      </c>
      <c r="D165" s="30"/>
      <c r="E165" s="45">
        <f t="shared" si="70"/>
        <v>0</v>
      </c>
      <c r="F165" s="7">
        <f t="shared" si="71"/>
        <v>0</v>
      </c>
      <c r="G165" s="30"/>
      <c r="H165" s="6" t="s">
        <v>133</v>
      </c>
      <c r="I165" s="16">
        <v>13</v>
      </c>
      <c r="J165" s="30"/>
      <c r="K165" s="7">
        <f t="shared" si="72"/>
        <v>0</v>
      </c>
      <c r="L165" s="16">
        <v>13</v>
      </c>
      <c r="M165" s="30"/>
      <c r="N165" s="7">
        <f t="shared" si="73"/>
        <v>0</v>
      </c>
      <c r="O165" s="16">
        <v>658</v>
      </c>
      <c r="P165" s="30"/>
      <c r="Q165" s="7">
        <f t="shared" si="74"/>
        <v>0</v>
      </c>
    </row>
    <row r="166" spans="1:18" ht="13.5" thickBot="1" x14ac:dyDescent="0.25">
      <c r="A166" s="6" t="s">
        <v>45</v>
      </c>
      <c r="B166" s="7">
        <v>2</v>
      </c>
      <c r="C166" s="6" t="s">
        <v>48</v>
      </c>
      <c r="D166" s="30"/>
      <c r="E166" s="45">
        <f t="shared" si="70"/>
        <v>0</v>
      </c>
      <c r="F166" s="7">
        <f t="shared" si="71"/>
        <v>0</v>
      </c>
      <c r="G166" s="30"/>
      <c r="H166" s="6" t="s">
        <v>104</v>
      </c>
      <c r="I166" s="16">
        <v>1</v>
      </c>
      <c r="J166" s="30"/>
      <c r="K166" s="7">
        <f t="shared" si="72"/>
        <v>0</v>
      </c>
      <c r="L166" s="16">
        <v>1</v>
      </c>
      <c r="M166" s="30"/>
      <c r="N166" s="7">
        <f t="shared" si="73"/>
        <v>0</v>
      </c>
      <c r="O166" s="16">
        <v>8550</v>
      </c>
      <c r="P166" s="30"/>
      <c r="Q166" s="7">
        <f t="shared" si="74"/>
        <v>0</v>
      </c>
    </row>
    <row r="167" spans="1:18" ht="13.5" thickBot="1" x14ac:dyDescent="0.25">
      <c r="E167" s="46"/>
      <c r="F167" s="10">
        <f>SUM(F161:F166)</f>
        <v>0</v>
      </c>
      <c r="G167" s="10">
        <f>SUM(G161:G166)</f>
        <v>0</v>
      </c>
      <c r="H167" s="11"/>
      <c r="K167" s="10">
        <f>SUM(K161:K166)</f>
        <v>0</v>
      </c>
      <c r="N167" s="10">
        <f>SUM(N161:N166)</f>
        <v>0</v>
      </c>
      <c r="Q167" s="10">
        <f>SUM(Q161:Q166)</f>
        <v>0</v>
      </c>
      <c r="R167" s="10">
        <f>F167+G167+K167+N167+Q167</f>
        <v>0</v>
      </c>
    </row>
    <row r="168" spans="1:18" x14ac:dyDescent="0.2">
      <c r="E168" s="46"/>
    </row>
    <row r="169" spans="1:18" ht="51" x14ac:dyDescent="0.2">
      <c r="A169" s="1" t="s">
        <v>138</v>
      </c>
      <c r="B169" s="2" t="s">
        <v>0</v>
      </c>
      <c r="C169" s="2" t="s">
        <v>1</v>
      </c>
      <c r="D169" s="4" t="s">
        <v>33</v>
      </c>
      <c r="E169" s="3" t="s">
        <v>225</v>
      </c>
      <c r="F169" s="3" t="s">
        <v>7</v>
      </c>
      <c r="G169" s="4" t="s">
        <v>34</v>
      </c>
      <c r="H169" s="3" t="s">
        <v>2</v>
      </c>
      <c r="I169" s="3" t="s">
        <v>8</v>
      </c>
      <c r="J169" s="4" t="s">
        <v>9</v>
      </c>
      <c r="K169" s="3" t="s">
        <v>35</v>
      </c>
      <c r="L169" s="3" t="s">
        <v>3</v>
      </c>
      <c r="M169" s="4" t="s">
        <v>10</v>
      </c>
      <c r="N169" s="3" t="s">
        <v>4</v>
      </c>
      <c r="O169" s="3" t="s">
        <v>11</v>
      </c>
      <c r="P169" s="4" t="s">
        <v>5</v>
      </c>
      <c r="Q169" s="3" t="s">
        <v>6</v>
      </c>
    </row>
    <row r="170" spans="1:18" x14ac:dyDescent="0.2">
      <c r="A170" s="6" t="s">
        <v>40</v>
      </c>
      <c r="B170" s="7">
        <v>1</v>
      </c>
      <c r="C170" s="6" t="s">
        <v>46</v>
      </c>
      <c r="D170" s="30"/>
      <c r="E170" s="45">
        <f>B170*D170</f>
        <v>0</v>
      </c>
      <c r="F170" s="7">
        <f>E170*12</f>
        <v>0</v>
      </c>
      <c r="G170" s="30"/>
      <c r="H170" s="6" t="s">
        <v>140</v>
      </c>
      <c r="I170" s="16">
        <v>0</v>
      </c>
      <c r="J170" s="30"/>
      <c r="K170" s="7">
        <f>I170*J170</f>
        <v>0</v>
      </c>
      <c r="L170" s="16">
        <v>0</v>
      </c>
      <c r="M170" s="30"/>
      <c r="N170" s="7">
        <f>L170*M170</f>
        <v>0</v>
      </c>
      <c r="O170" s="16">
        <v>0</v>
      </c>
      <c r="P170" s="30"/>
      <c r="Q170" s="7">
        <f>O170*P170</f>
        <v>0</v>
      </c>
    </row>
    <row r="171" spans="1:18" x14ac:dyDescent="0.2">
      <c r="A171" s="6" t="s">
        <v>43</v>
      </c>
      <c r="B171" s="7">
        <v>2</v>
      </c>
      <c r="C171" s="6" t="s">
        <v>139</v>
      </c>
      <c r="D171" s="30"/>
      <c r="E171" s="45">
        <f t="shared" ref="E171:E172" si="75">B171*D171</f>
        <v>0</v>
      </c>
      <c r="F171" s="7">
        <f t="shared" ref="F171:F172" si="76">E171*12</f>
        <v>0</v>
      </c>
      <c r="G171" s="30"/>
      <c r="H171" s="6" t="s">
        <v>27</v>
      </c>
      <c r="I171" s="16">
        <v>1</v>
      </c>
      <c r="J171" s="30"/>
      <c r="K171" s="7">
        <f t="shared" ref="K171:K172" si="77">I171*J171</f>
        <v>0</v>
      </c>
      <c r="L171" s="17">
        <v>2</v>
      </c>
      <c r="M171" s="30"/>
      <c r="N171" s="7">
        <f t="shared" ref="N171:N172" si="78">L171*M171</f>
        <v>0</v>
      </c>
      <c r="O171" s="16">
        <v>530</v>
      </c>
      <c r="P171" s="30"/>
      <c r="Q171" s="7">
        <f t="shared" ref="Q171:Q172" si="79">O171*P171</f>
        <v>0</v>
      </c>
    </row>
    <row r="172" spans="1:18" ht="13.5" thickBot="1" x14ac:dyDescent="0.25">
      <c r="A172" s="6" t="s">
        <v>45</v>
      </c>
      <c r="B172" s="7">
        <v>1</v>
      </c>
      <c r="C172" s="6" t="s">
        <v>46</v>
      </c>
      <c r="D172" s="30"/>
      <c r="E172" s="45">
        <f t="shared" si="75"/>
        <v>0</v>
      </c>
      <c r="F172" s="7">
        <f t="shared" si="76"/>
        <v>0</v>
      </c>
      <c r="G172" s="30"/>
      <c r="H172" s="6" t="s">
        <v>140</v>
      </c>
      <c r="I172" s="16">
        <v>4</v>
      </c>
      <c r="J172" s="30"/>
      <c r="K172" s="7">
        <f t="shared" si="77"/>
        <v>0</v>
      </c>
      <c r="L172" s="16">
        <v>4</v>
      </c>
      <c r="M172" s="30"/>
      <c r="N172" s="7">
        <f t="shared" si="78"/>
        <v>0</v>
      </c>
      <c r="O172" s="16">
        <v>2720</v>
      </c>
      <c r="P172" s="30"/>
      <c r="Q172" s="7">
        <f t="shared" si="79"/>
        <v>0</v>
      </c>
    </row>
    <row r="173" spans="1:18" ht="13.5" thickBot="1" x14ac:dyDescent="0.25">
      <c r="E173" s="46"/>
      <c r="F173" s="10">
        <f>SUM(F170:F172)</f>
        <v>0</v>
      </c>
      <c r="G173" s="10">
        <f>SUM(G170:G172)</f>
        <v>0</v>
      </c>
      <c r="H173" s="11"/>
      <c r="K173" s="10">
        <f>SUM(K170:K172)</f>
        <v>0</v>
      </c>
      <c r="N173" s="10">
        <f>SUM(N170:N172)</f>
        <v>0</v>
      </c>
      <c r="Q173" s="10">
        <f>SUM(Q170:Q172)</f>
        <v>0</v>
      </c>
      <c r="R173" s="10">
        <f>F173+G173+K173+N173+Q173</f>
        <v>0</v>
      </c>
    </row>
    <row r="174" spans="1:18" x14ac:dyDescent="0.2">
      <c r="E174" s="46"/>
    </row>
    <row r="175" spans="1:18" x14ac:dyDescent="0.2">
      <c r="E175" s="46"/>
    </row>
    <row r="176" spans="1:18" ht="51" x14ac:dyDescent="0.2">
      <c r="A176" s="1" t="s">
        <v>141</v>
      </c>
      <c r="B176" s="2" t="s">
        <v>0</v>
      </c>
      <c r="C176" s="2" t="s">
        <v>1</v>
      </c>
      <c r="D176" s="4" t="s">
        <v>33</v>
      </c>
      <c r="E176" s="3" t="s">
        <v>225</v>
      </c>
      <c r="F176" s="3" t="s">
        <v>7</v>
      </c>
      <c r="G176" s="4" t="s">
        <v>34</v>
      </c>
      <c r="H176" s="3" t="s">
        <v>2</v>
      </c>
      <c r="I176" s="3" t="s">
        <v>8</v>
      </c>
      <c r="J176" s="4" t="s">
        <v>9</v>
      </c>
      <c r="K176" s="3" t="s">
        <v>35</v>
      </c>
      <c r="L176" s="3" t="s">
        <v>3</v>
      </c>
      <c r="M176" s="4" t="s">
        <v>10</v>
      </c>
      <c r="N176" s="3" t="s">
        <v>4</v>
      </c>
      <c r="O176" s="3" t="s">
        <v>11</v>
      </c>
      <c r="P176" s="4" t="s">
        <v>5</v>
      </c>
      <c r="Q176" s="3" t="s">
        <v>6</v>
      </c>
    </row>
    <row r="177" spans="1:18" x14ac:dyDescent="0.2">
      <c r="A177" s="6" t="s">
        <v>38</v>
      </c>
      <c r="B177" s="7">
        <v>3</v>
      </c>
      <c r="C177" s="18" t="s">
        <v>108</v>
      </c>
      <c r="D177" s="30"/>
      <c r="E177" s="45">
        <f>B177*D177</f>
        <v>0</v>
      </c>
      <c r="F177" s="7">
        <f>E177*12</f>
        <v>0</v>
      </c>
      <c r="G177" s="30"/>
      <c r="H177" s="7" t="s">
        <v>14</v>
      </c>
      <c r="I177" s="7">
        <v>41</v>
      </c>
      <c r="J177" s="30"/>
      <c r="K177" s="7">
        <f>I177*J177</f>
        <v>0</v>
      </c>
      <c r="L177" s="7">
        <v>123</v>
      </c>
      <c r="M177" s="30"/>
      <c r="N177" s="7">
        <f>L177*M177</f>
        <v>0</v>
      </c>
      <c r="O177" s="7">
        <v>7430</v>
      </c>
      <c r="P177" s="30"/>
      <c r="Q177" s="7">
        <f>O177*P177</f>
        <v>0</v>
      </c>
    </row>
    <row r="178" spans="1:18" x14ac:dyDescent="0.2">
      <c r="A178" s="6" t="s">
        <v>142</v>
      </c>
      <c r="B178" s="7">
        <v>0</v>
      </c>
      <c r="C178" s="18" t="s">
        <v>206</v>
      </c>
      <c r="D178" s="30">
        <v>0</v>
      </c>
      <c r="E178" s="45">
        <f t="shared" ref="E178:E186" si="80">B178*D178</f>
        <v>0</v>
      </c>
      <c r="F178" s="7">
        <f t="shared" ref="F178:F186" si="81">E178*12</f>
        <v>0</v>
      </c>
      <c r="G178" s="30"/>
      <c r="H178" s="7" t="s">
        <v>150</v>
      </c>
      <c r="I178" s="7">
        <v>2</v>
      </c>
      <c r="J178" s="30"/>
      <c r="K178" s="7">
        <f t="shared" ref="K178:K186" si="82">I178*J178</f>
        <v>0</v>
      </c>
      <c r="L178" s="7">
        <v>2</v>
      </c>
      <c r="M178" s="30"/>
      <c r="N178" s="7">
        <f t="shared" ref="N178:N186" si="83">L178*M178</f>
        <v>0</v>
      </c>
      <c r="O178" s="7">
        <v>4478</v>
      </c>
      <c r="P178" s="30"/>
      <c r="Q178" s="7">
        <f t="shared" ref="Q178:Q186" si="84">O178*P178</f>
        <v>0</v>
      </c>
    </row>
    <row r="179" spans="1:18" x14ac:dyDescent="0.2">
      <c r="A179" s="6" t="s">
        <v>40</v>
      </c>
      <c r="B179" s="7">
        <v>1</v>
      </c>
      <c r="C179" s="18" t="s">
        <v>147</v>
      </c>
      <c r="D179" s="30"/>
      <c r="E179" s="45">
        <f t="shared" si="80"/>
        <v>0</v>
      </c>
      <c r="F179" s="7">
        <f t="shared" si="81"/>
        <v>0</v>
      </c>
      <c r="G179" s="30"/>
      <c r="H179" s="7" t="s">
        <v>18</v>
      </c>
      <c r="I179" s="7">
        <v>2</v>
      </c>
      <c r="J179" s="30"/>
      <c r="K179" s="7">
        <f t="shared" si="82"/>
        <v>0</v>
      </c>
      <c r="L179" s="7">
        <v>2</v>
      </c>
      <c r="M179" s="30"/>
      <c r="N179" s="7">
        <f t="shared" si="83"/>
        <v>0</v>
      </c>
      <c r="O179" s="7">
        <v>7960</v>
      </c>
      <c r="P179" s="30"/>
      <c r="Q179" s="7">
        <f t="shared" si="84"/>
        <v>0</v>
      </c>
    </row>
    <row r="180" spans="1:18" x14ac:dyDescent="0.2">
      <c r="A180" s="6" t="s">
        <v>127</v>
      </c>
      <c r="B180" s="7">
        <v>1</v>
      </c>
      <c r="C180" s="18" t="s">
        <v>65</v>
      </c>
      <c r="D180" s="30"/>
      <c r="E180" s="45">
        <f t="shared" si="80"/>
        <v>0</v>
      </c>
      <c r="F180" s="7">
        <f t="shared" si="81"/>
        <v>0</v>
      </c>
      <c r="G180" s="30"/>
      <c r="H180" s="7" t="s">
        <v>27</v>
      </c>
      <c r="I180" s="7">
        <v>5</v>
      </c>
      <c r="J180" s="30"/>
      <c r="K180" s="7">
        <f t="shared" si="82"/>
        <v>0</v>
      </c>
      <c r="L180" s="7">
        <v>5</v>
      </c>
      <c r="M180" s="30"/>
      <c r="N180" s="7">
        <f t="shared" si="83"/>
        <v>0</v>
      </c>
      <c r="O180" s="7">
        <v>500</v>
      </c>
      <c r="P180" s="30"/>
      <c r="Q180" s="7">
        <f t="shared" si="84"/>
        <v>0</v>
      </c>
    </row>
    <row r="181" spans="1:18" x14ac:dyDescent="0.2">
      <c r="A181" s="6" t="s">
        <v>143</v>
      </c>
      <c r="B181" s="7">
        <v>1</v>
      </c>
      <c r="C181" s="18" t="s">
        <v>65</v>
      </c>
      <c r="D181" s="30"/>
      <c r="E181" s="45">
        <f t="shared" si="80"/>
        <v>0</v>
      </c>
      <c r="F181" s="7">
        <f t="shared" si="81"/>
        <v>0</v>
      </c>
      <c r="G181" s="30"/>
      <c r="H181" s="7" t="s">
        <v>14</v>
      </c>
      <c r="I181" s="7">
        <v>3</v>
      </c>
      <c r="J181" s="30"/>
      <c r="K181" s="7">
        <f t="shared" si="82"/>
        <v>0</v>
      </c>
      <c r="L181" s="7">
        <v>3</v>
      </c>
      <c r="M181" s="30"/>
      <c r="N181" s="7">
        <f t="shared" si="83"/>
        <v>0</v>
      </c>
      <c r="O181" s="7">
        <v>475</v>
      </c>
      <c r="P181" s="30"/>
      <c r="Q181" s="7">
        <f t="shared" si="84"/>
        <v>0</v>
      </c>
    </row>
    <row r="182" spans="1:18" x14ac:dyDescent="0.2">
      <c r="A182" s="6" t="s">
        <v>144</v>
      </c>
      <c r="B182" s="7">
        <v>1</v>
      </c>
      <c r="C182" s="18" t="s">
        <v>65</v>
      </c>
      <c r="D182" s="30"/>
      <c r="E182" s="45">
        <f t="shared" si="80"/>
        <v>0</v>
      </c>
      <c r="F182" s="7">
        <f t="shared" si="81"/>
        <v>0</v>
      </c>
      <c r="G182" s="30"/>
      <c r="H182" s="7" t="s">
        <v>14</v>
      </c>
      <c r="I182" s="7">
        <v>3</v>
      </c>
      <c r="J182" s="30"/>
      <c r="K182" s="7">
        <f t="shared" si="82"/>
        <v>0</v>
      </c>
      <c r="L182" s="7">
        <v>3</v>
      </c>
      <c r="M182" s="30"/>
      <c r="N182" s="7">
        <f t="shared" si="83"/>
        <v>0</v>
      </c>
      <c r="O182" s="7">
        <v>440</v>
      </c>
      <c r="P182" s="30"/>
      <c r="Q182" s="7">
        <f t="shared" si="84"/>
        <v>0</v>
      </c>
    </row>
    <row r="183" spans="1:18" x14ac:dyDescent="0.2">
      <c r="A183" s="6" t="s">
        <v>145</v>
      </c>
      <c r="B183" s="7">
        <v>1</v>
      </c>
      <c r="C183" s="18" t="s">
        <v>65</v>
      </c>
      <c r="D183" s="30"/>
      <c r="E183" s="45">
        <f t="shared" si="80"/>
        <v>0</v>
      </c>
      <c r="F183" s="7">
        <f t="shared" si="81"/>
        <v>0</v>
      </c>
      <c r="G183" s="30"/>
      <c r="H183" s="7" t="s">
        <v>14</v>
      </c>
      <c r="I183" s="7">
        <v>1</v>
      </c>
      <c r="J183" s="30"/>
      <c r="K183" s="7">
        <f t="shared" si="82"/>
        <v>0</v>
      </c>
      <c r="L183" s="7">
        <v>1</v>
      </c>
      <c r="M183" s="30"/>
      <c r="N183" s="7">
        <f t="shared" si="83"/>
        <v>0</v>
      </c>
      <c r="O183" s="7">
        <v>82</v>
      </c>
      <c r="P183" s="30"/>
      <c r="Q183" s="7">
        <f t="shared" si="84"/>
        <v>0</v>
      </c>
    </row>
    <row r="184" spans="1:18" x14ac:dyDescent="0.2">
      <c r="A184" s="6" t="s">
        <v>43</v>
      </c>
      <c r="B184" s="7">
        <v>3</v>
      </c>
      <c r="C184" s="18" t="s">
        <v>131</v>
      </c>
      <c r="D184" s="30"/>
      <c r="E184" s="45">
        <f t="shared" si="80"/>
        <v>0</v>
      </c>
      <c r="F184" s="7">
        <f t="shared" si="81"/>
        <v>0</v>
      </c>
      <c r="G184" s="30"/>
      <c r="H184" s="7" t="s">
        <v>27</v>
      </c>
      <c r="I184" s="7">
        <v>1</v>
      </c>
      <c r="J184" s="30"/>
      <c r="K184" s="7">
        <f t="shared" si="82"/>
        <v>0</v>
      </c>
      <c r="L184" s="12">
        <v>3</v>
      </c>
      <c r="M184" s="30"/>
      <c r="N184" s="7">
        <f t="shared" si="83"/>
        <v>0</v>
      </c>
      <c r="O184" s="7">
        <v>550</v>
      </c>
      <c r="P184" s="30"/>
      <c r="Q184" s="7">
        <f t="shared" si="84"/>
        <v>0</v>
      </c>
    </row>
    <row r="185" spans="1:18" x14ac:dyDescent="0.2">
      <c r="A185" s="6" t="s">
        <v>146</v>
      </c>
      <c r="B185" s="7">
        <v>0</v>
      </c>
      <c r="C185" s="18" t="s">
        <v>148</v>
      </c>
      <c r="D185" s="30">
        <v>0</v>
      </c>
      <c r="E185" s="45">
        <f t="shared" si="80"/>
        <v>0</v>
      </c>
      <c r="F185" s="7">
        <f t="shared" si="81"/>
        <v>0</v>
      </c>
      <c r="G185" s="30"/>
      <c r="H185" s="7" t="s">
        <v>27</v>
      </c>
      <c r="I185" s="7">
        <v>1</v>
      </c>
      <c r="J185" s="30"/>
      <c r="K185" s="7">
        <f t="shared" si="82"/>
        <v>0</v>
      </c>
      <c r="L185" s="12">
        <v>8</v>
      </c>
      <c r="M185" s="30"/>
      <c r="N185" s="7">
        <f t="shared" si="83"/>
        <v>0</v>
      </c>
      <c r="O185" s="7">
        <v>35</v>
      </c>
      <c r="P185" s="30"/>
      <c r="Q185" s="7">
        <f t="shared" si="84"/>
        <v>0</v>
      </c>
    </row>
    <row r="186" spans="1:18" ht="13.5" thickBot="1" x14ac:dyDescent="0.25">
      <c r="A186" s="6" t="s">
        <v>117</v>
      </c>
      <c r="B186" s="7">
        <v>1</v>
      </c>
      <c r="C186" s="18" t="s">
        <v>149</v>
      </c>
      <c r="D186" s="30"/>
      <c r="E186" s="45">
        <f t="shared" si="80"/>
        <v>0</v>
      </c>
      <c r="F186" s="7">
        <f t="shared" si="81"/>
        <v>0</v>
      </c>
      <c r="G186" s="30"/>
      <c r="H186" s="7" t="s">
        <v>105</v>
      </c>
      <c r="I186" s="7">
        <v>6</v>
      </c>
      <c r="J186" s="30"/>
      <c r="K186" s="7">
        <f t="shared" si="82"/>
        <v>0</v>
      </c>
      <c r="L186" s="7">
        <v>6</v>
      </c>
      <c r="M186" s="30"/>
      <c r="N186" s="7">
        <f t="shared" si="83"/>
        <v>0</v>
      </c>
      <c r="O186" s="7">
        <v>23880</v>
      </c>
      <c r="P186" s="30"/>
      <c r="Q186" s="7">
        <f t="shared" si="84"/>
        <v>0</v>
      </c>
    </row>
    <row r="187" spans="1:18" ht="13.5" thickBot="1" x14ac:dyDescent="0.25">
      <c r="E187" s="46"/>
      <c r="F187" s="10">
        <f>SUM(F177:F186)</f>
        <v>0</v>
      </c>
      <c r="G187" s="10">
        <f>SUM(G177:G186)</f>
        <v>0</v>
      </c>
      <c r="H187" s="11"/>
      <c r="K187" s="10">
        <f>SUM(K177:K186)</f>
        <v>0</v>
      </c>
      <c r="N187" s="10">
        <f>SUM(N177:N186)</f>
        <v>0</v>
      </c>
      <c r="Q187" s="10">
        <f>SUM(Q177:Q186)</f>
        <v>0</v>
      </c>
      <c r="R187" s="10">
        <f>F187+G187+K187+N187+Q187</f>
        <v>0</v>
      </c>
    </row>
    <row r="188" spans="1:18" x14ac:dyDescent="0.2">
      <c r="E188" s="46"/>
    </row>
    <row r="189" spans="1:18" x14ac:dyDescent="0.2">
      <c r="E189" s="46"/>
    </row>
    <row r="190" spans="1:18" ht="51" x14ac:dyDescent="0.2">
      <c r="A190" s="1" t="s">
        <v>151</v>
      </c>
      <c r="B190" s="2" t="s">
        <v>0</v>
      </c>
      <c r="C190" s="2" t="s">
        <v>1</v>
      </c>
      <c r="D190" s="4" t="s">
        <v>33</v>
      </c>
      <c r="E190" s="3" t="s">
        <v>225</v>
      </c>
      <c r="F190" s="3" t="s">
        <v>7</v>
      </c>
      <c r="G190" s="4" t="s">
        <v>34</v>
      </c>
      <c r="H190" s="3" t="s">
        <v>2</v>
      </c>
      <c r="I190" s="3" t="s">
        <v>8</v>
      </c>
      <c r="J190" s="4" t="s">
        <v>9</v>
      </c>
      <c r="K190" s="3" t="s">
        <v>35</v>
      </c>
      <c r="L190" s="3" t="s">
        <v>3</v>
      </c>
      <c r="M190" s="4" t="s">
        <v>10</v>
      </c>
      <c r="N190" s="3" t="s">
        <v>4</v>
      </c>
      <c r="O190" s="3" t="s">
        <v>11</v>
      </c>
      <c r="P190" s="4" t="s">
        <v>5</v>
      </c>
      <c r="Q190" s="3" t="s">
        <v>6</v>
      </c>
    </row>
    <row r="191" spans="1:18" x14ac:dyDescent="0.2">
      <c r="A191" s="6" t="s">
        <v>38</v>
      </c>
      <c r="B191" s="7">
        <v>1</v>
      </c>
      <c r="C191" s="18" t="s">
        <v>108</v>
      </c>
      <c r="D191" s="30"/>
      <c r="E191" s="45">
        <f>B191*D191</f>
        <v>0</v>
      </c>
      <c r="F191" s="7">
        <f>E191*12</f>
        <v>0</v>
      </c>
      <c r="G191" s="30"/>
      <c r="H191" s="7" t="s">
        <v>133</v>
      </c>
      <c r="I191" s="7">
        <v>37</v>
      </c>
      <c r="J191" s="30"/>
      <c r="K191" s="7">
        <f>I191*J191</f>
        <v>0</v>
      </c>
      <c r="L191" s="7">
        <v>37</v>
      </c>
      <c r="M191" s="30"/>
      <c r="N191" s="7">
        <f>L191*M191</f>
        <v>0</v>
      </c>
      <c r="O191" s="7">
        <v>1410</v>
      </c>
      <c r="P191" s="30"/>
      <c r="Q191" s="7">
        <f>O191*P191</f>
        <v>0</v>
      </c>
    </row>
    <row r="192" spans="1:18" x14ac:dyDescent="0.2">
      <c r="A192" s="6" t="s">
        <v>127</v>
      </c>
      <c r="B192" s="7">
        <v>1</v>
      </c>
      <c r="C192" s="18" t="s">
        <v>65</v>
      </c>
      <c r="D192" s="30"/>
      <c r="E192" s="45">
        <f t="shared" ref="E192:E194" si="85">B192*D192</f>
        <v>0</v>
      </c>
      <c r="F192" s="7">
        <f t="shared" ref="F192:F194" si="86">E192*12</f>
        <v>0</v>
      </c>
      <c r="G192" s="30"/>
      <c r="H192" s="7" t="s">
        <v>27</v>
      </c>
      <c r="I192" s="7">
        <v>2</v>
      </c>
      <c r="J192" s="30"/>
      <c r="K192" s="7">
        <f t="shared" ref="K192:K194" si="87">I192*J192</f>
        <v>0</v>
      </c>
      <c r="L192" s="7">
        <v>2</v>
      </c>
      <c r="M192" s="30"/>
      <c r="N192" s="7">
        <f t="shared" ref="N192:N194" si="88">L192*M192</f>
        <v>0</v>
      </c>
      <c r="O192" s="7">
        <v>130</v>
      </c>
      <c r="P192" s="30"/>
      <c r="Q192" s="7">
        <f t="shared" ref="Q192:Q194" si="89">O192*P192</f>
        <v>0</v>
      </c>
    </row>
    <row r="193" spans="1:18" x14ac:dyDescent="0.2">
      <c r="A193" s="6" t="s">
        <v>121</v>
      </c>
      <c r="B193" s="7">
        <v>1</v>
      </c>
      <c r="C193" s="18" t="s">
        <v>57</v>
      </c>
      <c r="D193" s="30"/>
      <c r="E193" s="45">
        <f t="shared" si="85"/>
        <v>0</v>
      </c>
      <c r="F193" s="7">
        <f t="shared" si="86"/>
        <v>0</v>
      </c>
      <c r="G193" s="30"/>
      <c r="H193" s="7" t="s">
        <v>133</v>
      </c>
      <c r="I193" s="7">
        <v>1</v>
      </c>
      <c r="J193" s="30"/>
      <c r="K193" s="7">
        <f t="shared" si="87"/>
        <v>0</v>
      </c>
      <c r="L193" s="7">
        <v>1</v>
      </c>
      <c r="M193" s="30"/>
      <c r="N193" s="7">
        <f t="shared" si="88"/>
        <v>0</v>
      </c>
      <c r="O193" s="7">
        <v>40</v>
      </c>
      <c r="P193" s="30"/>
      <c r="Q193" s="7">
        <f t="shared" si="89"/>
        <v>0</v>
      </c>
    </row>
    <row r="194" spans="1:18" ht="13.5" thickBot="1" x14ac:dyDescent="0.25">
      <c r="A194" s="6" t="s">
        <v>45</v>
      </c>
      <c r="B194" s="7">
        <v>1</v>
      </c>
      <c r="C194" s="18" t="s">
        <v>46</v>
      </c>
      <c r="D194" s="30"/>
      <c r="E194" s="45">
        <f t="shared" si="85"/>
        <v>0</v>
      </c>
      <c r="F194" s="7">
        <f t="shared" si="86"/>
        <v>0</v>
      </c>
      <c r="G194" s="30"/>
      <c r="H194" s="7" t="s">
        <v>133</v>
      </c>
      <c r="I194" s="7">
        <v>12</v>
      </c>
      <c r="J194" s="30"/>
      <c r="K194" s="7">
        <f t="shared" si="87"/>
        <v>0</v>
      </c>
      <c r="L194" s="7">
        <v>12</v>
      </c>
      <c r="M194" s="30"/>
      <c r="N194" s="7">
        <f t="shared" si="88"/>
        <v>0</v>
      </c>
      <c r="O194" s="7">
        <v>8350</v>
      </c>
      <c r="P194" s="30"/>
      <c r="Q194" s="7">
        <f t="shared" si="89"/>
        <v>0</v>
      </c>
    </row>
    <row r="195" spans="1:18" ht="13.5" thickBot="1" x14ac:dyDescent="0.25">
      <c r="E195" s="46"/>
      <c r="F195" s="10">
        <f>SUM(F191:F194)</f>
        <v>0</v>
      </c>
      <c r="G195" s="10">
        <f>SUM(G191:G194)</f>
        <v>0</v>
      </c>
      <c r="H195" s="11"/>
      <c r="K195" s="10">
        <f>SUM(K191:K194)</f>
        <v>0</v>
      </c>
      <c r="N195" s="10">
        <f>SUM(N191:N194)</f>
        <v>0</v>
      </c>
      <c r="Q195" s="10">
        <f>SUM(Q191:Q194)</f>
        <v>0</v>
      </c>
      <c r="R195" s="10">
        <f>F195+G195+K195+N195+Q195</f>
        <v>0</v>
      </c>
    </row>
    <row r="196" spans="1:18" x14ac:dyDescent="0.2">
      <c r="E196" s="46"/>
    </row>
    <row r="197" spans="1:18" ht="51" x14ac:dyDescent="0.2">
      <c r="A197" s="1" t="s">
        <v>152</v>
      </c>
      <c r="B197" s="2" t="s">
        <v>0</v>
      </c>
      <c r="C197" s="2" t="s">
        <v>1</v>
      </c>
      <c r="D197" s="4" t="s">
        <v>33</v>
      </c>
      <c r="E197" s="3" t="s">
        <v>225</v>
      </c>
      <c r="F197" s="3" t="s">
        <v>7</v>
      </c>
      <c r="G197" s="4" t="s">
        <v>34</v>
      </c>
      <c r="H197" s="3" t="s">
        <v>2</v>
      </c>
      <c r="I197" s="3" t="s">
        <v>8</v>
      </c>
      <c r="J197" s="4" t="s">
        <v>9</v>
      </c>
      <c r="K197" s="3" t="s">
        <v>35</v>
      </c>
      <c r="L197" s="3" t="s">
        <v>3</v>
      </c>
      <c r="M197" s="4" t="s">
        <v>10</v>
      </c>
      <c r="N197" s="3" t="s">
        <v>4</v>
      </c>
      <c r="O197" s="3" t="s">
        <v>11</v>
      </c>
      <c r="P197" s="4" t="s">
        <v>5</v>
      </c>
      <c r="Q197" s="3" t="s">
        <v>6</v>
      </c>
    </row>
    <row r="198" spans="1:18" x14ac:dyDescent="0.2">
      <c r="A198" s="6" t="s">
        <v>127</v>
      </c>
      <c r="B198" s="7">
        <v>2</v>
      </c>
      <c r="C198" s="6" t="s">
        <v>65</v>
      </c>
      <c r="D198" s="30"/>
      <c r="E198" s="45">
        <f>B198*D198</f>
        <v>0</v>
      </c>
      <c r="F198" s="7">
        <f>E198*12</f>
        <v>0</v>
      </c>
      <c r="G198" s="30"/>
      <c r="H198" s="6" t="s">
        <v>27</v>
      </c>
      <c r="I198" s="16">
        <v>1</v>
      </c>
      <c r="J198" s="30"/>
      <c r="K198" s="7">
        <f>I198*J198</f>
        <v>0</v>
      </c>
      <c r="L198" s="16">
        <v>2</v>
      </c>
      <c r="M198" s="30"/>
      <c r="N198" s="7">
        <f>L198*M198</f>
        <v>0</v>
      </c>
      <c r="O198" s="16">
        <v>60</v>
      </c>
      <c r="P198" s="30"/>
      <c r="Q198" s="7">
        <f>O198*P198</f>
        <v>0</v>
      </c>
    </row>
    <row r="199" spans="1:18" x14ac:dyDescent="0.2">
      <c r="A199" s="6" t="s">
        <v>153</v>
      </c>
      <c r="B199" s="7">
        <v>0</v>
      </c>
      <c r="C199" s="14" t="s">
        <v>207</v>
      </c>
      <c r="D199" s="30">
        <v>0</v>
      </c>
      <c r="E199" s="45">
        <f t="shared" ref="E199:E202" si="90">B199*D199</f>
        <v>0</v>
      </c>
      <c r="F199" s="7">
        <f t="shared" ref="F199:F202" si="91">E199*12</f>
        <v>0</v>
      </c>
      <c r="G199" s="30"/>
      <c r="H199" s="6" t="s">
        <v>27</v>
      </c>
      <c r="I199" s="16">
        <v>1</v>
      </c>
      <c r="J199" s="30"/>
      <c r="K199" s="7">
        <f t="shared" ref="K199:K202" si="92">I199*J199</f>
        <v>0</v>
      </c>
      <c r="L199" s="16">
        <v>1</v>
      </c>
      <c r="M199" s="30"/>
      <c r="N199" s="7">
        <f t="shared" ref="N199:N202" si="93">L199*M199</f>
        <v>0</v>
      </c>
      <c r="O199" s="16">
        <v>8</v>
      </c>
      <c r="P199" s="30"/>
      <c r="Q199" s="7">
        <f t="shared" ref="Q199:Q202" si="94">O199*P199</f>
        <v>0</v>
      </c>
    </row>
    <row r="200" spans="1:18" x14ac:dyDescent="0.2">
      <c r="A200" s="6" t="s">
        <v>154</v>
      </c>
      <c r="B200" s="7">
        <v>0</v>
      </c>
      <c r="C200" s="14" t="s">
        <v>206</v>
      </c>
      <c r="D200" s="30">
        <v>0</v>
      </c>
      <c r="E200" s="45">
        <f t="shared" si="90"/>
        <v>0</v>
      </c>
      <c r="F200" s="7">
        <f t="shared" si="91"/>
        <v>0</v>
      </c>
      <c r="G200" s="30"/>
      <c r="H200" s="6" t="s">
        <v>85</v>
      </c>
      <c r="I200" s="16">
        <v>1</v>
      </c>
      <c r="J200" s="30"/>
      <c r="K200" s="7">
        <f t="shared" si="92"/>
        <v>0</v>
      </c>
      <c r="L200" s="16">
        <v>1</v>
      </c>
      <c r="M200" s="30"/>
      <c r="N200" s="7">
        <f t="shared" si="93"/>
        <v>0</v>
      </c>
      <c r="O200" s="16">
        <v>534</v>
      </c>
      <c r="P200" s="30"/>
      <c r="Q200" s="7">
        <f t="shared" si="94"/>
        <v>0</v>
      </c>
    </row>
    <row r="201" spans="1:18" x14ac:dyDescent="0.2">
      <c r="A201" s="6" t="s">
        <v>155</v>
      </c>
      <c r="B201" s="7">
        <v>0</v>
      </c>
      <c r="C201" s="14" t="s">
        <v>207</v>
      </c>
      <c r="D201" s="30">
        <v>0</v>
      </c>
      <c r="E201" s="45">
        <f t="shared" si="90"/>
        <v>0</v>
      </c>
      <c r="F201" s="7">
        <f t="shared" si="91"/>
        <v>0</v>
      </c>
      <c r="G201" s="30"/>
      <c r="H201" s="14" t="s">
        <v>27</v>
      </c>
      <c r="I201" s="16">
        <v>1</v>
      </c>
      <c r="J201" s="30"/>
      <c r="K201" s="7">
        <f t="shared" si="92"/>
        <v>0</v>
      </c>
      <c r="L201" s="16">
        <v>1</v>
      </c>
      <c r="M201" s="30"/>
      <c r="N201" s="7">
        <f t="shared" si="93"/>
        <v>0</v>
      </c>
      <c r="O201" s="16">
        <v>96</v>
      </c>
      <c r="P201" s="30"/>
      <c r="Q201" s="7">
        <f t="shared" si="94"/>
        <v>0</v>
      </c>
    </row>
    <row r="202" spans="1:18" ht="13.5" thickBot="1" x14ac:dyDescent="0.25">
      <c r="A202" s="6" t="s">
        <v>45</v>
      </c>
      <c r="B202" s="7">
        <v>2</v>
      </c>
      <c r="C202" s="6" t="s">
        <v>46</v>
      </c>
      <c r="D202" s="30"/>
      <c r="E202" s="45">
        <f t="shared" si="90"/>
        <v>0</v>
      </c>
      <c r="F202" s="7">
        <f t="shared" si="91"/>
        <v>0</v>
      </c>
      <c r="G202" s="30"/>
      <c r="H202" s="6" t="s">
        <v>14</v>
      </c>
      <c r="I202" s="16">
        <v>1</v>
      </c>
      <c r="J202" s="30"/>
      <c r="K202" s="7">
        <f t="shared" si="92"/>
        <v>0</v>
      </c>
      <c r="L202" s="16">
        <v>1</v>
      </c>
      <c r="M202" s="30"/>
      <c r="N202" s="7">
        <f t="shared" si="93"/>
        <v>0</v>
      </c>
      <c r="O202" s="16">
        <v>1820</v>
      </c>
      <c r="P202" s="30"/>
      <c r="Q202" s="7">
        <f t="shared" si="94"/>
        <v>0</v>
      </c>
    </row>
    <row r="203" spans="1:18" ht="13.5" thickBot="1" x14ac:dyDescent="0.25">
      <c r="E203" s="46"/>
      <c r="F203" s="10">
        <f>SUM(F198:F202)</f>
        <v>0</v>
      </c>
      <c r="G203" s="10">
        <f>SUM(G198:G202)</f>
        <v>0</v>
      </c>
      <c r="H203" s="11"/>
      <c r="K203" s="10">
        <f>SUM(K198:K202)</f>
        <v>0</v>
      </c>
      <c r="N203" s="10">
        <f>SUM(N198:N202)</f>
        <v>0</v>
      </c>
      <c r="Q203" s="10">
        <f>SUM(Q198:Q202)</f>
        <v>0</v>
      </c>
      <c r="R203" s="10">
        <f>F203+G203+K203+N203+Q203</f>
        <v>0</v>
      </c>
    </row>
    <row r="204" spans="1:18" x14ac:dyDescent="0.2">
      <c r="E204" s="46"/>
    </row>
    <row r="205" spans="1:18" ht="51" x14ac:dyDescent="0.2">
      <c r="A205" s="1" t="s">
        <v>156</v>
      </c>
      <c r="B205" s="2" t="s">
        <v>0</v>
      </c>
      <c r="C205" s="2" t="s">
        <v>1</v>
      </c>
      <c r="D205" s="4" t="s">
        <v>33</v>
      </c>
      <c r="E205" s="3" t="s">
        <v>225</v>
      </c>
      <c r="F205" s="3" t="s">
        <v>7</v>
      </c>
      <c r="G205" s="4" t="s">
        <v>34</v>
      </c>
      <c r="H205" s="3" t="s">
        <v>2</v>
      </c>
      <c r="I205" s="3" t="s">
        <v>8</v>
      </c>
      <c r="J205" s="4" t="s">
        <v>9</v>
      </c>
      <c r="K205" s="3" t="s">
        <v>35</v>
      </c>
      <c r="L205" s="3" t="s">
        <v>3</v>
      </c>
      <c r="M205" s="4" t="s">
        <v>10</v>
      </c>
      <c r="N205" s="3" t="s">
        <v>4</v>
      </c>
      <c r="O205" s="3" t="s">
        <v>11</v>
      </c>
      <c r="P205" s="4" t="s">
        <v>5</v>
      </c>
      <c r="Q205" s="3" t="s">
        <v>6</v>
      </c>
    </row>
    <row r="206" spans="1:18" x14ac:dyDescent="0.2">
      <c r="A206" s="6" t="s">
        <v>38</v>
      </c>
      <c r="B206" s="7">
        <v>2</v>
      </c>
      <c r="C206" s="6" t="s">
        <v>108</v>
      </c>
      <c r="D206" s="30"/>
      <c r="E206" s="45">
        <f>B206*D206</f>
        <v>0</v>
      </c>
      <c r="F206" s="7">
        <f>E206*12</f>
        <v>0</v>
      </c>
      <c r="G206" s="30"/>
      <c r="H206" s="18" t="s">
        <v>14</v>
      </c>
      <c r="I206" s="7">
        <v>45</v>
      </c>
      <c r="J206" s="30"/>
      <c r="K206" s="7">
        <f>I206*J206</f>
        <v>0</v>
      </c>
      <c r="L206" s="7">
        <v>90</v>
      </c>
      <c r="M206" s="30"/>
      <c r="N206" s="7">
        <f>L206*M206</f>
        <v>0</v>
      </c>
      <c r="O206" s="7">
        <v>1910</v>
      </c>
      <c r="P206" s="30"/>
      <c r="Q206" s="7">
        <f>O206*P206</f>
        <v>0</v>
      </c>
    </row>
    <row r="207" spans="1:18" x14ac:dyDescent="0.2">
      <c r="A207" s="6" t="s">
        <v>40</v>
      </c>
      <c r="B207" s="7">
        <v>0</v>
      </c>
      <c r="C207" s="6" t="s">
        <v>208</v>
      </c>
      <c r="D207" s="30">
        <v>0</v>
      </c>
      <c r="E207" s="45">
        <f t="shared" ref="E207:E213" si="95">B207*D207</f>
        <v>0</v>
      </c>
      <c r="F207" s="7">
        <f t="shared" ref="F207:F213" si="96">E207*12</f>
        <v>0</v>
      </c>
      <c r="G207" s="30"/>
      <c r="H207" s="18" t="s">
        <v>14</v>
      </c>
      <c r="I207" s="7">
        <v>12</v>
      </c>
      <c r="J207" s="30"/>
      <c r="K207" s="7">
        <f t="shared" ref="K207:K213" si="97">I207*J207</f>
        <v>0</v>
      </c>
      <c r="L207" s="7">
        <v>36</v>
      </c>
      <c r="M207" s="30"/>
      <c r="N207" s="7">
        <f t="shared" ref="N207:N213" si="98">L207*M207</f>
        <v>0</v>
      </c>
      <c r="O207" s="7">
        <v>2660</v>
      </c>
      <c r="P207" s="30"/>
      <c r="Q207" s="7">
        <f t="shared" ref="Q207:Q213" si="99">O207*P207</f>
        <v>0</v>
      </c>
    </row>
    <row r="208" spans="1:18" x14ac:dyDescent="0.2">
      <c r="A208" s="6" t="s">
        <v>53</v>
      </c>
      <c r="B208" s="7">
        <v>6</v>
      </c>
      <c r="C208" s="6" t="s">
        <v>56</v>
      </c>
      <c r="D208" s="30"/>
      <c r="E208" s="45">
        <f t="shared" si="95"/>
        <v>0</v>
      </c>
      <c r="F208" s="7">
        <f t="shared" si="96"/>
        <v>0</v>
      </c>
      <c r="G208" s="30"/>
      <c r="H208" s="18" t="s">
        <v>14</v>
      </c>
      <c r="I208" s="7">
        <v>26</v>
      </c>
      <c r="J208" s="30"/>
      <c r="K208" s="7">
        <f t="shared" si="97"/>
        <v>0</v>
      </c>
      <c r="L208" s="7">
        <v>156</v>
      </c>
      <c r="M208" s="30"/>
      <c r="N208" s="7">
        <f t="shared" si="98"/>
        <v>0</v>
      </c>
      <c r="O208" s="7">
        <v>8180</v>
      </c>
      <c r="P208" s="30"/>
      <c r="Q208" s="7">
        <f t="shared" si="99"/>
        <v>0</v>
      </c>
    </row>
    <row r="209" spans="1:18" x14ac:dyDescent="0.2">
      <c r="A209" s="6" t="s">
        <v>157</v>
      </c>
      <c r="B209" s="7">
        <v>17</v>
      </c>
      <c r="C209" s="6" t="s">
        <v>160</v>
      </c>
      <c r="D209" s="30"/>
      <c r="E209" s="45">
        <f t="shared" si="95"/>
        <v>0</v>
      </c>
      <c r="F209" s="7">
        <f t="shared" si="96"/>
        <v>0</v>
      </c>
      <c r="G209" s="30"/>
      <c r="H209" s="18" t="s">
        <v>27</v>
      </c>
      <c r="I209" s="7">
        <v>35</v>
      </c>
      <c r="J209" s="30"/>
      <c r="K209" s="7">
        <f t="shared" si="97"/>
        <v>0</v>
      </c>
      <c r="L209" s="7">
        <v>595</v>
      </c>
      <c r="M209" s="30"/>
      <c r="N209" s="7">
        <f t="shared" si="98"/>
        <v>0</v>
      </c>
      <c r="O209" s="7">
        <v>4244</v>
      </c>
      <c r="P209" s="30"/>
      <c r="Q209" s="7">
        <f t="shared" si="99"/>
        <v>0</v>
      </c>
    </row>
    <row r="210" spans="1:18" x14ac:dyDescent="0.2">
      <c r="A210" s="6" t="s">
        <v>158</v>
      </c>
      <c r="B210" s="7">
        <v>1</v>
      </c>
      <c r="C210" s="6" t="s">
        <v>65</v>
      </c>
      <c r="D210" s="30"/>
      <c r="E210" s="45">
        <f t="shared" si="95"/>
        <v>0</v>
      </c>
      <c r="F210" s="7">
        <f t="shared" si="96"/>
        <v>0</v>
      </c>
      <c r="G210" s="30"/>
      <c r="H210" s="18" t="s">
        <v>14</v>
      </c>
      <c r="I210" s="7">
        <v>7</v>
      </c>
      <c r="J210" s="30"/>
      <c r="K210" s="7">
        <f t="shared" si="97"/>
        <v>0</v>
      </c>
      <c r="L210" s="7">
        <v>7</v>
      </c>
      <c r="M210" s="30"/>
      <c r="N210" s="7">
        <f t="shared" si="98"/>
        <v>0</v>
      </c>
      <c r="O210" s="7">
        <v>337</v>
      </c>
      <c r="P210" s="30"/>
      <c r="Q210" s="7">
        <f t="shared" si="99"/>
        <v>0</v>
      </c>
    </row>
    <row r="211" spans="1:18" x14ac:dyDescent="0.2">
      <c r="A211" s="6" t="s">
        <v>43</v>
      </c>
      <c r="B211" s="7">
        <v>1</v>
      </c>
      <c r="C211" s="6" t="s">
        <v>131</v>
      </c>
      <c r="D211" s="30"/>
      <c r="E211" s="45">
        <f t="shared" si="95"/>
        <v>0</v>
      </c>
      <c r="F211" s="7">
        <f t="shared" si="96"/>
        <v>0</v>
      </c>
      <c r="G211" s="30"/>
      <c r="H211" s="18" t="s">
        <v>27</v>
      </c>
      <c r="I211" s="12">
        <v>6</v>
      </c>
      <c r="J211" s="30"/>
      <c r="K211" s="7">
        <f t="shared" si="97"/>
        <v>0</v>
      </c>
      <c r="L211" s="12">
        <v>6</v>
      </c>
      <c r="M211" s="30"/>
      <c r="N211" s="7">
        <f t="shared" si="98"/>
        <v>0</v>
      </c>
      <c r="O211" s="7">
        <v>3450</v>
      </c>
      <c r="P211" s="30"/>
      <c r="Q211" s="7">
        <f t="shared" si="99"/>
        <v>0</v>
      </c>
    </row>
    <row r="212" spans="1:18" x14ac:dyDescent="0.2">
      <c r="A212" s="6" t="s">
        <v>159</v>
      </c>
      <c r="B212" s="7">
        <v>0</v>
      </c>
      <c r="C212" s="6" t="s">
        <v>148</v>
      </c>
      <c r="D212" s="30">
        <v>0</v>
      </c>
      <c r="E212" s="45">
        <f t="shared" si="95"/>
        <v>0</v>
      </c>
      <c r="F212" s="7">
        <f t="shared" si="96"/>
        <v>0</v>
      </c>
      <c r="G212" s="30"/>
      <c r="H212" s="18" t="s">
        <v>27</v>
      </c>
      <c r="I212" s="12">
        <v>8</v>
      </c>
      <c r="J212" s="30"/>
      <c r="K212" s="7">
        <f t="shared" si="97"/>
        <v>0</v>
      </c>
      <c r="L212" s="12">
        <v>80</v>
      </c>
      <c r="M212" s="30"/>
      <c r="N212" s="7">
        <f t="shared" si="98"/>
        <v>0</v>
      </c>
      <c r="O212" s="7">
        <v>548</v>
      </c>
      <c r="P212" s="30"/>
      <c r="Q212" s="7">
        <f t="shared" si="99"/>
        <v>0</v>
      </c>
    </row>
    <row r="213" spans="1:18" ht="13.5" thickBot="1" x14ac:dyDescent="0.25">
      <c r="A213" s="6" t="s">
        <v>45</v>
      </c>
      <c r="B213" s="7">
        <v>1</v>
      </c>
      <c r="C213" s="6" t="s">
        <v>46</v>
      </c>
      <c r="D213" s="30"/>
      <c r="E213" s="45">
        <f t="shared" si="95"/>
        <v>0</v>
      </c>
      <c r="F213" s="7">
        <f t="shared" si="96"/>
        <v>0</v>
      </c>
      <c r="G213" s="30"/>
      <c r="H213" s="18" t="s">
        <v>14</v>
      </c>
      <c r="I213" s="7">
        <v>16</v>
      </c>
      <c r="J213" s="30"/>
      <c r="K213" s="7">
        <f t="shared" si="97"/>
        <v>0</v>
      </c>
      <c r="L213" s="7">
        <v>16</v>
      </c>
      <c r="M213" s="30"/>
      <c r="N213" s="7">
        <f t="shared" si="98"/>
        <v>0</v>
      </c>
      <c r="O213" s="7">
        <v>13850</v>
      </c>
      <c r="P213" s="30"/>
      <c r="Q213" s="7">
        <f t="shared" si="99"/>
        <v>0</v>
      </c>
    </row>
    <row r="214" spans="1:18" ht="13.5" thickBot="1" x14ac:dyDescent="0.25">
      <c r="E214" s="46"/>
      <c r="F214" s="10">
        <f>SUM(F206:F213)</f>
        <v>0</v>
      </c>
      <c r="G214" s="10">
        <f>SUM(G206:G213)</f>
        <v>0</v>
      </c>
      <c r="H214" s="11"/>
      <c r="K214" s="10">
        <f>SUM(K206:K213)</f>
        <v>0</v>
      </c>
      <c r="N214" s="10">
        <f>SUM(N206:N213)</f>
        <v>0</v>
      </c>
      <c r="Q214" s="10">
        <f>SUM(Q206:Q213)</f>
        <v>0</v>
      </c>
      <c r="R214" s="10">
        <f>F214+G214+K214+N214+Q214</f>
        <v>0</v>
      </c>
    </row>
    <row r="215" spans="1:18" x14ac:dyDescent="0.2">
      <c r="E215" s="46"/>
    </row>
    <row r="216" spans="1:18" ht="51" x14ac:dyDescent="0.2">
      <c r="A216" s="1" t="s">
        <v>161</v>
      </c>
      <c r="B216" s="2" t="s">
        <v>0</v>
      </c>
      <c r="C216" s="2" t="s">
        <v>1</v>
      </c>
      <c r="D216" s="4" t="s">
        <v>33</v>
      </c>
      <c r="E216" s="3" t="s">
        <v>225</v>
      </c>
      <c r="F216" s="3" t="s">
        <v>7</v>
      </c>
      <c r="G216" s="4" t="s">
        <v>34</v>
      </c>
      <c r="H216" s="3" t="s">
        <v>2</v>
      </c>
      <c r="I216" s="3" t="s">
        <v>8</v>
      </c>
      <c r="J216" s="4" t="s">
        <v>9</v>
      </c>
      <c r="K216" s="3" t="s">
        <v>35</v>
      </c>
      <c r="L216" s="3" t="s">
        <v>3</v>
      </c>
      <c r="M216" s="4" t="s">
        <v>10</v>
      </c>
      <c r="N216" s="3" t="s">
        <v>4</v>
      </c>
      <c r="O216" s="3" t="s">
        <v>11</v>
      </c>
      <c r="P216" s="4" t="s">
        <v>5</v>
      </c>
      <c r="Q216" s="3" t="s">
        <v>6</v>
      </c>
    </row>
    <row r="217" spans="1:18" x14ac:dyDescent="0.2">
      <c r="A217" s="6" t="s">
        <v>38</v>
      </c>
      <c r="B217" s="7">
        <v>2</v>
      </c>
      <c r="C217" s="6" t="s">
        <v>55</v>
      </c>
      <c r="D217" s="30"/>
      <c r="E217" s="45">
        <f>B217*D217</f>
        <v>0</v>
      </c>
      <c r="F217" s="7">
        <f>E217*12</f>
        <v>0</v>
      </c>
      <c r="G217" s="30"/>
      <c r="H217" s="6" t="s">
        <v>14</v>
      </c>
      <c r="I217" s="7">
        <v>20</v>
      </c>
      <c r="J217" s="30"/>
      <c r="K217" s="7">
        <f>I217*J217</f>
        <v>0</v>
      </c>
      <c r="L217" s="7">
        <v>40</v>
      </c>
      <c r="M217" s="30"/>
      <c r="N217" s="7">
        <f>L217*M217</f>
        <v>0</v>
      </c>
      <c r="O217" s="7">
        <v>870</v>
      </c>
      <c r="P217" s="30"/>
      <c r="Q217" s="7">
        <f>O217*P217</f>
        <v>0</v>
      </c>
    </row>
    <row r="218" spans="1:18" x14ac:dyDescent="0.2">
      <c r="A218" s="6" t="s">
        <v>127</v>
      </c>
      <c r="B218" s="7">
        <v>3</v>
      </c>
      <c r="C218" s="6" t="s">
        <v>168</v>
      </c>
      <c r="D218" s="30"/>
      <c r="E218" s="45">
        <f t="shared" ref="E218:E229" si="100">B218*D218</f>
        <v>0</v>
      </c>
      <c r="F218" s="7">
        <f t="shared" ref="F218:F229" si="101">E218*12</f>
        <v>0</v>
      </c>
      <c r="G218" s="30"/>
      <c r="H218" s="6" t="s">
        <v>27</v>
      </c>
      <c r="I218" s="7">
        <v>6</v>
      </c>
      <c r="J218" s="30"/>
      <c r="K218" s="7">
        <f t="shared" ref="K218:K229" si="102">I218*J218</f>
        <v>0</v>
      </c>
      <c r="L218" s="7">
        <v>18</v>
      </c>
      <c r="M218" s="30"/>
      <c r="N218" s="7">
        <f t="shared" ref="N218:N229" si="103">L218*M218</f>
        <v>0</v>
      </c>
      <c r="O218" s="7">
        <v>613</v>
      </c>
      <c r="P218" s="30"/>
      <c r="Q218" s="7">
        <f t="shared" ref="Q218:Q229" si="104">O218*P218</f>
        <v>0</v>
      </c>
    </row>
    <row r="219" spans="1:18" x14ac:dyDescent="0.2">
      <c r="A219" s="6" t="s">
        <v>121</v>
      </c>
      <c r="B219" s="7">
        <v>1</v>
      </c>
      <c r="C219" s="6" t="s">
        <v>169</v>
      </c>
      <c r="D219" s="30"/>
      <c r="E219" s="45">
        <f t="shared" si="100"/>
        <v>0</v>
      </c>
      <c r="F219" s="7">
        <f t="shared" si="101"/>
        <v>0</v>
      </c>
      <c r="G219" s="30"/>
      <c r="H219" s="6" t="s">
        <v>104</v>
      </c>
      <c r="I219" s="7">
        <v>4</v>
      </c>
      <c r="J219" s="30"/>
      <c r="K219" s="7">
        <f t="shared" si="102"/>
        <v>0</v>
      </c>
      <c r="L219" s="7">
        <v>4</v>
      </c>
      <c r="M219" s="30"/>
      <c r="N219" s="7">
        <f t="shared" si="103"/>
        <v>0</v>
      </c>
      <c r="O219" s="7">
        <v>6100</v>
      </c>
      <c r="P219" s="30"/>
      <c r="Q219" s="7">
        <f t="shared" si="104"/>
        <v>0</v>
      </c>
    </row>
    <row r="220" spans="1:18" x14ac:dyDescent="0.2">
      <c r="A220" s="6" t="s">
        <v>41</v>
      </c>
      <c r="B220" s="7">
        <v>1</v>
      </c>
      <c r="C220" s="6" t="s">
        <v>170</v>
      </c>
      <c r="D220" s="30"/>
      <c r="E220" s="45">
        <f t="shared" si="100"/>
        <v>0</v>
      </c>
      <c r="F220" s="7">
        <f t="shared" si="101"/>
        <v>0</v>
      </c>
      <c r="G220" s="30"/>
      <c r="H220" s="6" t="s">
        <v>104</v>
      </c>
      <c r="I220" s="7">
        <v>1</v>
      </c>
      <c r="J220" s="30"/>
      <c r="K220" s="7">
        <f t="shared" si="102"/>
        <v>0</v>
      </c>
      <c r="L220" s="7">
        <v>1</v>
      </c>
      <c r="M220" s="30"/>
      <c r="N220" s="7">
        <f t="shared" si="103"/>
        <v>0</v>
      </c>
      <c r="O220" s="7">
        <v>93</v>
      </c>
      <c r="P220" s="30"/>
      <c r="Q220" s="7">
        <f t="shared" si="104"/>
        <v>0</v>
      </c>
    </row>
    <row r="221" spans="1:18" x14ac:dyDescent="0.2">
      <c r="A221" s="6" t="s">
        <v>162</v>
      </c>
      <c r="B221" s="7">
        <v>1</v>
      </c>
      <c r="C221" s="6" t="s">
        <v>46</v>
      </c>
      <c r="D221" s="30"/>
      <c r="E221" s="45">
        <f t="shared" si="100"/>
        <v>0</v>
      </c>
      <c r="F221" s="7">
        <f t="shared" si="101"/>
        <v>0</v>
      </c>
      <c r="G221" s="30"/>
      <c r="H221" s="6" t="s">
        <v>104</v>
      </c>
      <c r="I221" s="7">
        <v>5</v>
      </c>
      <c r="J221" s="30"/>
      <c r="K221" s="7">
        <f t="shared" si="102"/>
        <v>0</v>
      </c>
      <c r="L221" s="7">
        <v>5</v>
      </c>
      <c r="M221" s="30"/>
      <c r="N221" s="7">
        <f t="shared" si="103"/>
        <v>0</v>
      </c>
      <c r="O221" s="7">
        <v>11920</v>
      </c>
      <c r="P221" s="30"/>
      <c r="Q221" s="7">
        <f t="shared" si="104"/>
        <v>0</v>
      </c>
    </row>
    <row r="222" spans="1:18" x14ac:dyDescent="0.2">
      <c r="A222" s="6" t="s">
        <v>43</v>
      </c>
      <c r="B222" s="7">
        <v>1</v>
      </c>
      <c r="C222" s="6" t="s">
        <v>139</v>
      </c>
      <c r="D222" s="30"/>
      <c r="E222" s="45">
        <f t="shared" si="100"/>
        <v>0</v>
      </c>
      <c r="F222" s="7">
        <f t="shared" si="101"/>
        <v>0</v>
      </c>
      <c r="G222" s="30"/>
      <c r="H222" s="6" t="s">
        <v>27</v>
      </c>
      <c r="I222" s="7">
        <v>5</v>
      </c>
      <c r="J222" s="30"/>
      <c r="K222" s="7">
        <f t="shared" si="102"/>
        <v>0</v>
      </c>
      <c r="L222" s="12">
        <v>5</v>
      </c>
      <c r="M222" s="30"/>
      <c r="N222" s="7">
        <f t="shared" si="103"/>
        <v>0</v>
      </c>
      <c r="O222" s="7">
        <v>2540</v>
      </c>
      <c r="P222" s="30"/>
      <c r="Q222" s="7">
        <f t="shared" si="104"/>
        <v>0</v>
      </c>
    </row>
    <row r="223" spans="1:18" x14ac:dyDescent="0.2">
      <c r="A223" s="6" t="s">
        <v>136</v>
      </c>
      <c r="B223" s="7">
        <v>1</v>
      </c>
      <c r="C223" s="6" t="s">
        <v>48</v>
      </c>
      <c r="D223" s="30"/>
      <c r="E223" s="45">
        <f t="shared" si="100"/>
        <v>0</v>
      </c>
      <c r="F223" s="7">
        <f t="shared" si="101"/>
        <v>0</v>
      </c>
      <c r="G223" s="30"/>
      <c r="H223" s="6" t="s">
        <v>104</v>
      </c>
      <c r="I223" s="7">
        <v>3</v>
      </c>
      <c r="J223" s="30"/>
      <c r="K223" s="7">
        <f t="shared" si="102"/>
        <v>0</v>
      </c>
      <c r="L223" s="12">
        <v>3</v>
      </c>
      <c r="M223" s="30"/>
      <c r="N223" s="7">
        <f t="shared" si="103"/>
        <v>0</v>
      </c>
      <c r="O223" s="7">
        <v>1650</v>
      </c>
      <c r="P223" s="30"/>
      <c r="Q223" s="7">
        <f t="shared" si="104"/>
        <v>0</v>
      </c>
    </row>
    <row r="224" spans="1:18" x14ac:dyDescent="0.2">
      <c r="A224" s="6" t="s">
        <v>163</v>
      </c>
      <c r="B224" s="7">
        <v>0</v>
      </c>
      <c r="C224" s="14" t="s">
        <v>223</v>
      </c>
      <c r="D224" s="30">
        <v>0</v>
      </c>
      <c r="E224" s="45">
        <f t="shared" si="100"/>
        <v>0</v>
      </c>
      <c r="F224" s="7">
        <f t="shared" si="101"/>
        <v>0</v>
      </c>
      <c r="G224" s="30"/>
      <c r="H224" s="14" t="s">
        <v>224</v>
      </c>
      <c r="I224" s="7">
        <v>38</v>
      </c>
      <c r="J224" s="30"/>
      <c r="K224" s="7">
        <f t="shared" si="102"/>
        <v>0</v>
      </c>
      <c r="L224" s="34">
        <v>38</v>
      </c>
      <c r="M224" s="30"/>
      <c r="N224" s="7">
        <f t="shared" si="103"/>
        <v>0</v>
      </c>
      <c r="O224" s="7">
        <v>8700</v>
      </c>
      <c r="P224" s="30"/>
      <c r="Q224" s="7">
        <f t="shared" si="104"/>
        <v>0</v>
      </c>
    </row>
    <row r="225" spans="1:18" x14ac:dyDescent="0.2">
      <c r="A225" s="6" t="s">
        <v>164</v>
      </c>
      <c r="B225" s="7">
        <v>0</v>
      </c>
      <c r="C225" s="14" t="s">
        <v>222</v>
      </c>
      <c r="D225" s="30">
        <v>0</v>
      </c>
      <c r="E225" s="45">
        <f t="shared" si="100"/>
        <v>0</v>
      </c>
      <c r="F225" s="7">
        <f t="shared" si="101"/>
        <v>0</v>
      </c>
      <c r="G225" s="30"/>
      <c r="H225" s="14" t="s">
        <v>27</v>
      </c>
      <c r="I225" s="7">
        <v>1</v>
      </c>
      <c r="J225" s="30"/>
      <c r="K225" s="7">
        <f t="shared" si="102"/>
        <v>0</v>
      </c>
      <c r="L225" s="34">
        <v>1</v>
      </c>
      <c r="M225" s="30"/>
      <c r="N225" s="7">
        <f t="shared" si="103"/>
        <v>0</v>
      </c>
      <c r="O225" s="7">
        <v>60</v>
      </c>
      <c r="P225" s="30"/>
      <c r="Q225" s="7">
        <f t="shared" si="104"/>
        <v>0</v>
      </c>
    </row>
    <row r="226" spans="1:18" x14ac:dyDescent="0.2">
      <c r="A226" s="6" t="s">
        <v>165</v>
      </c>
      <c r="B226" s="7">
        <v>0</v>
      </c>
      <c r="C226" s="14" t="s">
        <v>222</v>
      </c>
      <c r="D226" s="30">
        <v>0</v>
      </c>
      <c r="E226" s="45">
        <f t="shared" si="100"/>
        <v>0</v>
      </c>
      <c r="F226" s="7">
        <f t="shared" si="101"/>
        <v>0</v>
      </c>
      <c r="G226" s="30"/>
      <c r="H226" s="14" t="s">
        <v>27</v>
      </c>
      <c r="I226" s="7">
        <v>1</v>
      </c>
      <c r="J226" s="30"/>
      <c r="K226" s="7">
        <f t="shared" si="102"/>
        <v>0</v>
      </c>
      <c r="L226" s="34">
        <v>1</v>
      </c>
      <c r="M226" s="30"/>
      <c r="N226" s="7">
        <f t="shared" si="103"/>
        <v>0</v>
      </c>
      <c r="O226" s="7">
        <v>361</v>
      </c>
      <c r="P226" s="30"/>
      <c r="Q226" s="7">
        <f t="shared" si="104"/>
        <v>0</v>
      </c>
    </row>
    <row r="227" spans="1:18" x14ac:dyDescent="0.2">
      <c r="A227" s="6" t="s">
        <v>166</v>
      </c>
      <c r="B227" s="7">
        <v>0</v>
      </c>
      <c r="C227" s="14" t="s">
        <v>207</v>
      </c>
      <c r="D227" s="30">
        <v>0</v>
      </c>
      <c r="E227" s="45">
        <f t="shared" si="100"/>
        <v>0</v>
      </c>
      <c r="F227" s="7">
        <f t="shared" si="101"/>
        <v>0</v>
      </c>
      <c r="G227" s="30"/>
      <c r="H227" s="14" t="s">
        <v>27</v>
      </c>
      <c r="I227" s="7">
        <v>1</v>
      </c>
      <c r="J227" s="30"/>
      <c r="K227" s="7">
        <f t="shared" si="102"/>
        <v>0</v>
      </c>
      <c r="L227" s="34">
        <v>1</v>
      </c>
      <c r="M227" s="30"/>
      <c r="N227" s="7">
        <f t="shared" si="103"/>
        <v>0</v>
      </c>
      <c r="O227" s="7">
        <v>124</v>
      </c>
      <c r="P227" s="30"/>
      <c r="Q227" s="7">
        <f t="shared" si="104"/>
        <v>0</v>
      </c>
    </row>
    <row r="228" spans="1:18" x14ac:dyDescent="0.2">
      <c r="A228" s="6" t="s">
        <v>167</v>
      </c>
      <c r="B228" s="7">
        <v>0</v>
      </c>
      <c r="C228" s="6" t="s">
        <v>171</v>
      </c>
      <c r="D228" s="30">
        <v>0</v>
      </c>
      <c r="E228" s="45">
        <f t="shared" si="100"/>
        <v>0</v>
      </c>
      <c r="F228" s="7">
        <f t="shared" si="101"/>
        <v>0</v>
      </c>
      <c r="G228" s="30"/>
      <c r="H228" s="6" t="s">
        <v>27</v>
      </c>
      <c r="I228" s="7">
        <v>1</v>
      </c>
      <c r="J228" s="30"/>
      <c r="K228" s="7">
        <f t="shared" si="102"/>
        <v>0</v>
      </c>
      <c r="L228" s="12">
        <v>15</v>
      </c>
      <c r="M228" s="30"/>
      <c r="N228" s="7">
        <f t="shared" si="103"/>
        <v>0</v>
      </c>
      <c r="O228" s="7">
        <v>170</v>
      </c>
      <c r="P228" s="30"/>
      <c r="Q228" s="7">
        <f t="shared" si="104"/>
        <v>0</v>
      </c>
    </row>
    <row r="229" spans="1:18" ht="13.5" thickBot="1" x14ac:dyDescent="0.25">
      <c r="A229" s="6" t="s">
        <v>45</v>
      </c>
      <c r="B229" s="7">
        <v>2</v>
      </c>
      <c r="C229" s="6" t="s">
        <v>172</v>
      </c>
      <c r="D229" s="30"/>
      <c r="E229" s="45">
        <f t="shared" si="100"/>
        <v>0</v>
      </c>
      <c r="F229" s="7">
        <f t="shared" si="101"/>
        <v>0</v>
      </c>
      <c r="G229" s="30"/>
      <c r="H229" s="6" t="s">
        <v>14</v>
      </c>
      <c r="I229" s="7">
        <v>35</v>
      </c>
      <c r="J229" s="30"/>
      <c r="K229" s="7">
        <f t="shared" si="102"/>
        <v>0</v>
      </c>
      <c r="L229" s="12">
        <v>70</v>
      </c>
      <c r="M229" s="30"/>
      <c r="N229" s="7">
        <f t="shared" si="103"/>
        <v>0</v>
      </c>
      <c r="O229" s="7">
        <v>49830</v>
      </c>
      <c r="P229" s="30"/>
      <c r="Q229" s="7">
        <f t="shared" si="104"/>
        <v>0</v>
      </c>
    </row>
    <row r="230" spans="1:18" ht="13.5" thickBot="1" x14ac:dyDescent="0.25">
      <c r="E230" s="46"/>
      <c r="F230" s="10">
        <f>SUM(F217:F229)</f>
        <v>0</v>
      </c>
      <c r="G230" s="10">
        <f>SUM(G217:G229)</f>
        <v>0</v>
      </c>
      <c r="H230" s="11"/>
      <c r="K230" s="10">
        <f>SUM(K217:K229)</f>
        <v>0</v>
      </c>
      <c r="N230" s="10">
        <f>SUM(N217:N229)</f>
        <v>0</v>
      </c>
      <c r="Q230" s="10">
        <f>SUM(Q217:Q229)</f>
        <v>0</v>
      </c>
      <c r="R230" s="10">
        <f>F230+G230+K230+N230+Q230</f>
        <v>0</v>
      </c>
    </row>
    <row r="231" spans="1:18" x14ac:dyDescent="0.2">
      <c r="E231" s="46"/>
    </row>
    <row r="232" spans="1:18" ht="51" x14ac:dyDescent="0.2">
      <c r="A232" s="1" t="s">
        <v>173</v>
      </c>
      <c r="B232" s="2" t="s">
        <v>0</v>
      </c>
      <c r="C232" s="2" t="s">
        <v>1</v>
      </c>
      <c r="D232" s="4" t="s">
        <v>33</v>
      </c>
      <c r="E232" s="3" t="s">
        <v>225</v>
      </c>
      <c r="F232" s="3" t="s">
        <v>7</v>
      </c>
      <c r="G232" s="4" t="s">
        <v>34</v>
      </c>
      <c r="H232" s="3" t="s">
        <v>2</v>
      </c>
      <c r="I232" s="3" t="s">
        <v>8</v>
      </c>
      <c r="J232" s="4" t="s">
        <v>9</v>
      </c>
      <c r="K232" s="3" t="s">
        <v>35</v>
      </c>
      <c r="L232" s="3" t="s">
        <v>3</v>
      </c>
      <c r="M232" s="4" t="s">
        <v>10</v>
      </c>
      <c r="N232" s="3" t="s">
        <v>4</v>
      </c>
      <c r="O232" s="3" t="s">
        <v>11</v>
      </c>
      <c r="P232" s="4" t="s">
        <v>5</v>
      </c>
      <c r="Q232" s="3" t="s">
        <v>6</v>
      </c>
    </row>
    <row r="233" spans="1:18" x14ac:dyDescent="0.2">
      <c r="A233" s="6" t="s">
        <v>209</v>
      </c>
      <c r="B233" s="7">
        <v>1</v>
      </c>
      <c r="C233" s="18" t="s">
        <v>57</v>
      </c>
      <c r="D233" s="30"/>
      <c r="E233" s="45">
        <f>B233*D233</f>
        <v>0</v>
      </c>
      <c r="F233" s="7">
        <f>E233*12</f>
        <v>0</v>
      </c>
      <c r="G233" s="30"/>
      <c r="H233" s="7" t="s">
        <v>27</v>
      </c>
      <c r="I233" s="7">
        <v>16</v>
      </c>
      <c r="J233" s="30"/>
      <c r="K233" s="7">
        <f>I233*J233</f>
        <v>0</v>
      </c>
      <c r="L233" s="7">
        <v>16</v>
      </c>
      <c r="M233" s="30"/>
      <c r="N233" s="7">
        <f>L233*M233</f>
        <v>0</v>
      </c>
      <c r="O233" s="7">
        <v>6219</v>
      </c>
      <c r="P233" s="30"/>
      <c r="Q233" s="7">
        <f>O233*P233</f>
        <v>0</v>
      </c>
    </row>
    <row r="234" spans="1:18" x14ac:dyDescent="0.2">
      <c r="A234" s="6" t="s">
        <v>211</v>
      </c>
      <c r="B234" s="7">
        <v>1</v>
      </c>
      <c r="C234" s="18" t="s">
        <v>212</v>
      </c>
      <c r="D234" s="30"/>
      <c r="E234" s="45">
        <f t="shared" ref="E234:E241" si="105">B234*D234</f>
        <v>0</v>
      </c>
      <c r="F234" s="7">
        <f t="shared" ref="F234:F241" si="106">E234*12</f>
        <v>0</v>
      </c>
      <c r="G234" s="30"/>
      <c r="H234" s="7" t="s">
        <v>27</v>
      </c>
      <c r="I234" s="7">
        <v>2</v>
      </c>
      <c r="J234" s="30"/>
      <c r="K234" s="7">
        <f t="shared" ref="K234:K241" si="107">I234*J234</f>
        <v>0</v>
      </c>
      <c r="L234" s="7">
        <v>2</v>
      </c>
      <c r="M234" s="30"/>
      <c r="N234" s="7">
        <f t="shared" ref="N234:N241" si="108">L234*M234</f>
        <v>0</v>
      </c>
      <c r="O234" s="7">
        <v>213</v>
      </c>
      <c r="P234" s="30"/>
      <c r="Q234" s="7">
        <f t="shared" ref="Q234:Q241" si="109">O234*P234</f>
        <v>0</v>
      </c>
    </row>
    <row r="235" spans="1:18" x14ac:dyDescent="0.2">
      <c r="A235" s="6" t="s">
        <v>213</v>
      </c>
      <c r="B235" s="7">
        <v>1</v>
      </c>
      <c r="C235" s="18" t="s">
        <v>103</v>
      </c>
      <c r="D235" s="30"/>
      <c r="E235" s="45">
        <f t="shared" si="105"/>
        <v>0</v>
      </c>
      <c r="F235" s="7">
        <f t="shared" si="106"/>
        <v>0</v>
      </c>
      <c r="G235" s="30"/>
      <c r="H235" s="7" t="s">
        <v>14</v>
      </c>
      <c r="I235" s="7">
        <v>18</v>
      </c>
      <c r="J235" s="30"/>
      <c r="K235" s="7">
        <f t="shared" si="107"/>
        <v>0</v>
      </c>
      <c r="L235" s="7">
        <v>18</v>
      </c>
      <c r="M235" s="30"/>
      <c r="N235" s="7">
        <f t="shared" si="108"/>
        <v>0</v>
      </c>
      <c r="O235" s="7">
        <v>41780</v>
      </c>
      <c r="P235" s="30"/>
      <c r="Q235" s="7">
        <f t="shared" si="109"/>
        <v>0</v>
      </c>
    </row>
    <row r="236" spans="1:18" x14ac:dyDescent="0.2">
      <c r="A236" s="6" t="s">
        <v>214</v>
      </c>
      <c r="B236" s="7">
        <v>1</v>
      </c>
      <c r="C236" s="18" t="s">
        <v>103</v>
      </c>
      <c r="D236" s="30"/>
      <c r="E236" s="45">
        <f t="shared" si="105"/>
        <v>0</v>
      </c>
      <c r="F236" s="7">
        <f t="shared" si="106"/>
        <v>0</v>
      </c>
      <c r="G236" s="30"/>
      <c r="H236" s="7" t="s">
        <v>81</v>
      </c>
      <c r="I236" s="7">
        <v>5</v>
      </c>
      <c r="J236" s="30"/>
      <c r="K236" s="7">
        <f t="shared" si="107"/>
        <v>0</v>
      </c>
      <c r="L236" s="7">
        <v>5</v>
      </c>
      <c r="M236" s="30"/>
      <c r="N236" s="7">
        <f t="shared" si="108"/>
        <v>0</v>
      </c>
      <c r="O236" s="7">
        <v>10040</v>
      </c>
      <c r="P236" s="30"/>
      <c r="Q236" s="7">
        <f t="shared" si="109"/>
        <v>0</v>
      </c>
    </row>
    <row r="237" spans="1:18" x14ac:dyDescent="0.2">
      <c r="A237" s="6" t="s">
        <v>215</v>
      </c>
      <c r="B237" s="7">
        <v>7</v>
      </c>
      <c r="C237" s="18" t="s">
        <v>216</v>
      </c>
      <c r="D237" s="30"/>
      <c r="E237" s="45">
        <f t="shared" si="105"/>
        <v>0</v>
      </c>
      <c r="F237" s="7">
        <f t="shared" si="106"/>
        <v>0</v>
      </c>
      <c r="G237" s="30"/>
      <c r="H237" s="7" t="s">
        <v>81</v>
      </c>
      <c r="I237" s="7">
        <v>20</v>
      </c>
      <c r="J237" s="30"/>
      <c r="K237" s="7">
        <f t="shared" si="107"/>
        <v>0</v>
      </c>
      <c r="L237" s="7">
        <v>129</v>
      </c>
      <c r="M237" s="30"/>
      <c r="N237" s="7">
        <f t="shared" si="108"/>
        <v>0</v>
      </c>
      <c r="O237" s="7">
        <v>4080</v>
      </c>
      <c r="P237" s="30"/>
      <c r="Q237" s="7">
        <f t="shared" si="109"/>
        <v>0</v>
      </c>
    </row>
    <row r="238" spans="1:18" x14ac:dyDescent="0.2">
      <c r="A238" s="6" t="s">
        <v>217</v>
      </c>
      <c r="B238" s="7">
        <v>2</v>
      </c>
      <c r="C238" s="18" t="s">
        <v>218</v>
      </c>
      <c r="D238" s="30"/>
      <c r="E238" s="45">
        <f t="shared" si="105"/>
        <v>0</v>
      </c>
      <c r="F238" s="7">
        <f t="shared" si="106"/>
        <v>0</v>
      </c>
      <c r="G238" s="30"/>
      <c r="H238" s="7" t="s">
        <v>104</v>
      </c>
      <c r="I238" s="7">
        <v>8</v>
      </c>
      <c r="J238" s="30"/>
      <c r="K238" s="7">
        <f t="shared" si="107"/>
        <v>0</v>
      </c>
      <c r="L238" s="7">
        <v>8</v>
      </c>
      <c r="M238" s="30"/>
      <c r="N238" s="7">
        <f t="shared" si="108"/>
        <v>0</v>
      </c>
      <c r="O238" s="7">
        <v>7240</v>
      </c>
      <c r="P238" s="30"/>
      <c r="Q238" s="7">
        <f t="shared" si="109"/>
        <v>0</v>
      </c>
    </row>
    <row r="239" spans="1:18" x14ac:dyDescent="0.2">
      <c r="A239" s="6" t="s">
        <v>219</v>
      </c>
      <c r="B239" s="7">
        <v>1</v>
      </c>
      <c r="C239" s="18" t="s">
        <v>90</v>
      </c>
      <c r="D239" s="30"/>
      <c r="E239" s="45">
        <f t="shared" si="105"/>
        <v>0</v>
      </c>
      <c r="F239" s="7">
        <f t="shared" si="106"/>
        <v>0</v>
      </c>
      <c r="G239" s="30"/>
      <c r="H239" s="7" t="s">
        <v>27</v>
      </c>
      <c r="I239" s="7">
        <v>1</v>
      </c>
      <c r="J239" s="30"/>
      <c r="K239" s="7">
        <f t="shared" si="107"/>
        <v>0</v>
      </c>
      <c r="L239" s="7">
        <v>1</v>
      </c>
      <c r="M239" s="30"/>
      <c r="N239" s="7">
        <f t="shared" si="108"/>
        <v>0</v>
      </c>
      <c r="O239" s="7">
        <v>98</v>
      </c>
      <c r="P239" s="30"/>
      <c r="Q239" s="7">
        <f t="shared" si="109"/>
        <v>0</v>
      </c>
    </row>
    <row r="240" spans="1:18" x14ac:dyDescent="0.2">
      <c r="A240" s="6" t="s">
        <v>61</v>
      </c>
      <c r="B240" s="7">
        <v>2</v>
      </c>
      <c r="C240" s="18" t="s">
        <v>65</v>
      </c>
      <c r="D240" s="30"/>
      <c r="E240" s="45">
        <f t="shared" si="105"/>
        <v>0</v>
      </c>
      <c r="F240" s="7">
        <f t="shared" si="106"/>
        <v>0</v>
      </c>
      <c r="G240" s="30"/>
      <c r="H240" s="7" t="s">
        <v>27</v>
      </c>
      <c r="I240" s="7">
        <v>8</v>
      </c>
      <c r="J240" s="30"/>
      <c r="K240" s="7">
        <f t="shared" si="107"/>
        <v>0</v>
      </c>
      <c r="L240" s="7">
        <v>13</v>
      </c>
      <c r="M240" s="30"/>
      <c r="N240" s="7">
        <f t="shared" si="108"/>
        <v>0</v>
      </c>
      <c r="O240" s="7">
        <v>1170</v>
      </c>
      <c r="P240" s="30"/>
      <c r="Q240" s="7">
        <f t="shared" si="109"/>
        <v>0</v>
      </c>
    </row>
    <row r="241" spans="1:18" ht="13.5" thickBot="1" x14ac:dyDescent="0.25">
      <c r="A241" s="6"/>
      <c r="B241" s="7"/>
      <c r="C241" s="18"/>
      <c r="D241" s="30"/>
      <c r="E241" s="45">
        <f t="shared" si="105"/>
        <v>0</v>
      </c>
      <c r="F241" s="7">
        <f t="shared" si="106"/>
        <v>0</v>
      </c>
      <c r="G241" s="30"/>
      <c r="H241" s="7"/>
      <c r="I241" s="7"/>
      <c r="J241" s="30"/>
      <c r="K241" s="7">
        <f t="shared" si="107"/>
        <v>0</v>
      </c>
      <c r="L241" s="7"/>
      <c r="M241" s="30"/>
      <c r="N241" s="7">
        <f t="shared" si="108"/>
        <v>0</v>
      </c>
      <c r="O241" s="7"/>
      <c r="P241" s="30"/>
      <c r="Q241" s="7">
        <f t="shared" si="109"/>
        <v>0</v>
      </c>
    </row>
    <row r="242" spans="1:18" ht="13.5" thickBot="1" x14ac:dyDescent="0.25">
      <c r="E242" s="46"/>
      <c r="F242" s="10">
        <f>SUM(F233:F241)</f>
        <v>0</v>
      </c>
      <c r="G242" s="10">
        <f>SUM(G233:G241)</f>
        <v>0</v>
      </c>
      <c r="H242" s="11"/>
      <c r="K242" s="10">
        <f>SUM(K233:K241)</f>
        <v>0</v>
      </c>
      <c r="N242" s="10">
        <f>SUM(N233:N241)</f>
        <v>0</v>
      </c>
      <c r="Q242" s="10">
        <f>SUM(Q233:Q241)</f>
        <v>0</v>
      </c>
      <c r="R242" s="10">
        <f>F242+G242+K242+N242+Q242</f>
        <v>0</v>
      </c>
    </row>
    <row r="243" spans="1:18" ht="13.5" thickBot="1" x14ac:dyDescent="0.25">
      <c r="E243" s="46"/>
      <c r="R243" s="35">
        <f>SUM(R2:R242)</f>
        <v>0</v>
      </c>
    </row>
    <row r="244" spans="1:18" x14ac:dyDescent="0.2">
      <c r="E244" s="46"/>
    </row>
  </sheetData>
  <pageMargins left="0.25" right="0.25" top="0.75" bottom="0.75" header="0.3" footer="0.3"/>
  <pageSetup paperSize="8" orientation="landscape" r:id="rId1"/>
  <rowBreaks count="6" manualBreakCount="6">
    <brk id="34" max="16383" man="1"/>
    <brk id="78" max="16383" man="1"/>
    <brk id="120" max="16383" man="1"/>
    <brk id="158" max="16383" man="1"/>
    <brk id="195" max="16383" man="1"/>
    <brk id="23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5793-E131-4877-B3E9-56C90A03C3BA}">
  <dimension ref="A1:L22"/>
  <sheetViews>
    <sheetView workbookViewId="0">
      <selection activeCell="D19" sqref="D19"/>
    </sheetView>
  </sheetViews>
  <sheetFormatPr baseColWidth="10" defaultRowHeight="12.75" x14ac:dyDescent="0.2"/>
  <cols>
    <col min="1" max="1" width="27.7109375" style="5" customWidth="1"/>
    <col min="2" max="2" width="7.7109375" style="5" bestFit="1" customWidth="1"/>
    <col min="3" max="4" width="7.85546875" style="5" bestFit="1" customWidth="1"/>
    <col min="5" max="5" width="12.85546875" style="5" customWidth="1"/>
    <col min="6" max="6" width="10.140625" style="5" bestFit="1" customWidth="1"/>
    <col min="7" max="7" width="9.7109375" style="5" bestFit="1" customWidth="1"/>
    <col min="8" max="8" width="10.7109375" style="5" bestFit="1" customWidth="1"/>
    <col min="9" max="9" width="9.7109375" style="5" bestFit="1" customWidth="1"/>
    <col min="10" max="10" width="10" style="5" bestFit="1" customWidth="1"/>
    <col min="11" max="11" width="10.140625" style="5" bestFit="1" customWidth="1"/>
    <col min="12" max="12" width="12.7109375" style="5" customWidth="1"/>
    <col min="13" max="16384" width="11.42578125" style="5"/>
  </cols>
  <sheetData>
    <row r="1" spans="1:12" ht="38.25" x14ac:dyDescent="0.2">
      <c r="A1" s="1" t="s">
        <v>188</v>
      </c>
      <c r="B1" s="3" t="s">
        <v>2</v>
      </c>
      <c r="C1" s="3" t="s">
        <v>174</v>
      </c>
      <c r="D1" s="4" t="s">
        <v>175</v>
      </c>
      <c r="E1" s="3" t="s">
        <v>183</v>
      </c>
      <c r="F1" s="3" t="s">
        <v>3</v>
      </c>
      <c r="G1" s="4" t="s">
        <v>176</v>
      </c>
      <c r="H1" s="3" t="s">
        <v>4</v>
      </c>
      <c r="I1" s="3" t="s">
        <v>177</v>
      </c>
      <c r="J1" s="4" t="s">
        <v>5</v>
      </c>
      <c r="K1" s="3" t="s">
        <v>6</v>
      </c>
    </row>
    <row r="2" spans="1:12" x14ac:dyDescent="0.2">
      <c r="A2" s="6" t="s">
        <v>184</v>
      </c>
      <c r="B2" s="6" t="s">
        <v>27</v>
      </c>
      <c r="C2" s="16">
        <v>1</v>
      </c>
      <c r="D2" s="59"/>
      <c r="E2" s="16">
        <f>C2*D2</f>
        <v>0</v>
      </c>
      <c r="F2" s="16">
        <v>1</v>
      </c>
      <c r="G2" s="59"/>
      <c r="H2" s="16">
        <f>F2*G2</f>
        <v>0</v>
      </c>
      <c r="I2" s="16">
        <v>7</v>
      </c>
      <c r="J2" s="59"/>
      <c r="K2" s="16">
        <f>I2*J2</f>
        <v>0</v>
      </c>
    </row>
    <row r="3" spans="1:12" x14ac:dyDescent="0.2">
      <c r="A3" s="6" t="s">
        <v>178</v>
      </c>
      <c r="B3" s="6" t="s">
        <v>27</v>
      </c>
      <c r="C3" s="16">
        <v>1</v>
      </c>
      <c r="D3" s="59"/>
      <c r="E3" s="16">
        <f t="shared" ref="E3:E7" si="0">C3*D3</f>
        <v>0</v>
      </c>
      <c r="F3" s="16">
        <v>1</v>
      </c>
      <c r="G3" s="59"/>
      <c r="H3" s="16">
        <f t="shared" ref="H3:H7" si="1">F3*G3</f>
        <v>0</v>
      </c>
      <c r="I3" s="16">
        <v>1</v>
      </c>
      <c r="J3" s="59"/>
      <c r="K3" s="16">
        <f t="shared" ref="K3:K7" si="2">I3*J3</f>
        <v>0</v>
      </c>
    </row>
    <row r="4" spans="1:12" x14ac:dyDescent="0.2">
      <c r="A4" s="6" t="s">
        <v>179</v>
      </c>
      <c r="B4" s="6" t="s">
        <v>27</v>
      </c>
      <c r="C4" s="16">
        <v>1</v>
      </c>
      <c r="D4" s="59"/>
      <c r="E4" s="16">
        <f t="shared" si="0"/>
        <v>0</v>
      </c>
      <c r="F4" s="16">
        <v>1</v>
      </c>
      <c r="G4" s="59"/>
      <c r="H4" s="16">
        <f t="shared" si="1"/>
        <v>0</v>
      </c>
      <c r="I4" s="16">
        <v>1</v>
      </c>
      <c r="J4" s="59"/>
      <c r="K4" s="16">
        <f t="shared" si="2"/>
        <v>0</v>
      </c>
    </row>
    <row r="5" spans="1:12" x14ac:dyDescent="0.2">
      <c r="A5" s="6" t="s">
        <v>180</v>
      </c>
      <c r="B5" s="6" t="s">
        <v>27</v>
      </c>
      <c r="C5" s="16">
        <v>1</v>
      </c>
      <c r="D5" s="59"/>
      <c r="E5" s="16">
        <f t="shared" si="0"/>
        <v>0</v>
      </c>
      <c r="F5" s="16">
        <v>1</v>
      </c>
      <c r="G5" s="59"/>
      <c r="H5" s="16">
        <f t="shared" si="1"/>
        <v>0</v>
      </c>
      <c r="I5" s="16">
        <v>1</v>
      </c>
      <c r="J5" s="59"/>
      <c r="K5" s="16">
        <f t="shared" si="2"/>
        <v>0</v>
      </c>
    </row>
    <row r="6" spans="1:12" x14ac:dyDescent="0.2">
      <c r="A6" s="6" t="s">
        <v>181</v>
      </c>
      <c r="B6" s="6" t="s">
        <v>27</v>
      </c>
      <c r="C6" s="16">
        <v>1</v>
      </c>
      <c r="D6" s="59"/>
      <c r="E6" s="16">
        <f t="shared" si="0"/>
        <v>0</v>
      </c>
      <c r="F6" s="16">
        <v>1</v>
      </c>
      <c r="G6" s="59"/>
      <c r="H6" s="16">
        <f t="shared" si="1"/>
        <v>0</v>
      </c>
      <c r="I6" s="16">
        <v>7</v>
      </c>
      <c r="J6" s="59"/>
      <c r="K6" s="16">
        <f t="shared" si="2"/>
        <v>0</v>
      </c>
    </row>
    <row r="7" spans="1:12" ht="13.5" thickBot="1" x14ac:dyDescent="0.25">
      <c r="A7" s="6" t="s">
        <v>182</v>
      </c>
      <c r="B7" s="6" t="s">
        <v>27</v>
      </c>
      <c r="C7" s="16">
        <v>1</v>
      </c>
      <c r="D7" s="59"/>
      <c r="E7" s="16">
        <f t="shared" si="0"/>
        <v>0</v>
      </c>
      <c r="F7" s="16">
        <v>1</v>
      </c>
      <c r="G7" s="59"/>
      <c r="H7" s="16">
        <f t="shared" si="1"/>
        <v>0</v>
      </c>
      <c r="I7" s="16">
        <v>5</v>
      </c>
      <c r="J7" s="59"/>
      <c r="K7" s="16">
        <f t="shared" si="2"/>
        <v>0</v>
      </c>
    </row>
    <row r="8" spans="1:12" ht="13.5" thickBot="1" x14ac:dyDescent="0.25">
      <c r="C8" s="8"/>
      <c r="D8" s="8"/>
      <c r="E8" s="22">
        <f>SUM(E2:E7)</f>
        <v>0</v>
      </c>
      <c r="F8" s="8"/>
      <c r="G8" s="8"/>
      <c r="H8" s="22">
        <f>SUM(H2:H7)</f>
        <v>0</v>
      </c>
      <c r="I8" s="8"/>
      <c r="J8" s="8"/>
      <c r="K8" s="22">
        <f>SUM(K2:K7)</f>
        <v>0</v>
      </c>
      <c r="L8" s="10">
        <f>E8+H8+K8</f>
        <v>0</v>
      </c>
    </row>
    <row r="9" spans="1:12" x14ac:dyDescent="0.2">
      <c r="A9" s="20"/>
    </row>
    <row r="10" spans="1:12" ht="38.25" x14ac:dyDescent="0.2">
      <c r="A10" s="1" t="s">
        <v>185</v>
      </c>
      <c r="B10" s="3" t="s">
        <v>2</v>
      </c>
      <c r="C10" s="3" t="s">
        <v>174</v>
      </c>
      <c r="D10" s="4" t="s">
        <v>175</v>
      </c>
      <c r="E10" s="3" t="s">
        <v>183</v>
      </c>
      <c r="F10" s="3" t="s">
        <v>3</v>
      </c>
      <c r="G10" s="4" t="s">
        <v>176</v>
      </c>
      <c r="H10" s="3" t="s">
        <v>4</v>
      </c>
      <c r="I10" s="3" t="s">
        <v>177</v>
      </c>
      <c r="J10" s="4" t="s">
        <v>5</v>
      </c>
      <c r="K10" s="3" t="s">
        <v>6</v>
      </c>
    </row>
    <row r="11" spans="1:12" ht="13.5" thickBot="1" x14ac:dyDescent="0.25">
      <c r="A11" s="6" t="s">
        <v>184</v>
      </c>
      <c r="B11" s="6" t="s">
        <v>27</v>
      </c>
      <c r="C11" s="16">
        <v>2</v>
      </c>
      <c r="D11" s="59"/>
      <c r="E11" s="21">
        <f>C11*D11</f>
        <v>0</v>
      </c>
      <c r="F11" s="16">
        <v>2</v>
      </c>
      <c r="G11" s="59"/>
      <c r="H11" s="21">
        <f>F11*G11</f>
        <v>0</v>
      </c>
      <c r="I11" s="16">
        <v>7</v>
      </c>
      <c r="J11" s="59"/>
      <c r="K11" s="21">
        <f>I11*J11</f>
        <v>0</v>
      </c>
    </row>
    <row r="12" spans="1:12" ht="13.5" thickBot="1" x14ac:dyDescent="0.25">
      <c r="E12" s="36">
        <f>SUM(E11)</f>
        <v>0</v>
      </c>
      <c r="F12" s="37"/>
      <c r="G12" s="37"/>
      <c r="H12" s="36">
        <f>SUM(H11)</f>
        <v>0</v>
      </c>
      <c r="I12" s="37"/>
      <c r="J12" s="37"/>
      <c r="K12" s="36">
        <f>SUM(K11)</f>
        <v>0</v>
      </c>
      <c r="L12" s="10">
        <f>E12+H12+K12</f>
        <v>0</v>
      </c>
    </row>
    <row r="14" spans="1:12" ht="38.25" x14ac:dyDescent="0.2">
      <c r="A14" s="1" t="s">
        <v>186</v>
      </c>
      <c r="B14" s="3" t="s">
        <v>2</v>
      </c>
      <c r="C14" s="3" t="s">
        <v>174</v>
      </c>
      <c r="D14" s="4" t="s">
        <v>175</v>
      </c>
      <c r="E14" s="3" t="s">
        <v>183</v>
      </c>
      <c r="F14" s="3" t="s">
        <v>3</v>
      </c>
      <c r="G14" s="4" t="s">
        <v>176</v>
      </c>
      <c r="H14" s="3" t="s">
        <v>4</v>
      </c>
      <c r="I14" s="3" t="s">
        <v>177</v>
      </c>
      <c r="J14" s="4" t="s">
        <v>5</v>
      </c>
      <c r="K14" s="3" t="s">
        <v>6</v>
      </c>
    </row>
    <row r="15" spans="1:12" ht="13.5" thickBot="1" x14ac:dyDescent="0.25">
      <c r="A15" s="6" t="s">
        <v>184</v>
      </c>
      <c r="B15" s="6" t="s">
        <v>27</v>
      </c>
      <c r="C15" s="16">
        <v>2</v>
      </c>
      <c r="D15" s="59"/>
      <c r="E15" s="21">
        <f>C15*D15</f>
        <v>0</v>
      </c>
      <c r="F15" s="16">
        <v>2</v>
      </c>
      <c r="G15" s="59"/>
      <c r="H15" s="21">
        <f>F15*G15</f>
        <v>0</v>
      </c>
      <c r="I15" s="16">
        <v>50</v>
      </c>
      <c r="J15" s="59"/>
      <c r="K15" s="21">
        <f>I15*J15</f>
        <v>0</v>
      </c>
    </row>
    <row r="16" spans="1:12" ht="13.5" thickBot="1" x14ac:dyDescent="0.25">
      <c r="E16" s="36">
        <f>SUM(E15)</f>
        <v>0</v>
      </c>
      <c r="F16" s="37"/>
      <c r="G16" s="37"/>
      <c r="H16" s="36">
        <f>SUM(H15)</f>
        <v>0</v>
      </c>
      <c r="I16" s="37"/>
      <c r="J16" s="37"/>
      <c r="K16" s="36">
        <f>SUM(K15)</f>
        <v>0</v>
      </c>
      <c r="L16" s="10">
        <f>E16+H16+K16</f>
        <v>0</v>
      </c>
    </row>
    <row r="18" spans="1:12" ht="38.25" x14ac:dyDescent="0.2">
      <c r="A18" s="1" t="s">
        <v>187</v>
      </c>
      <c r="B18" s="3" t="s">
        <v>2</v>
      </c>
      <c r="C18" s="3" t="s">
        <v>174</v>
      </c>
      <c r="D18" s="4" t="s">
        <v>175</v>
      </c>
      <c r="E18" s="3" t="s">
        <v>183</v>
      </c>
      <c r="F18" s="3" t="s">
        <v>3</v>
      </c>
      <c r="G18" s="4" t="s">
        <v>176</v>
      </c>
      <c r="H18" s="3" t="s">
        <v>4</v>
      </c>
      <c r="I18" s="3" t="s">
        <v>177</v>
      </c>
      <c r="J18" s="4" t="s">
        <v>5</v>
      </c>
      <c r="K18" s="3" t="s">
        <v>6</v>
      </c>
    </row>
    <row r="19" spans="1:12" x14ac:dyDescent="0.2">
      <c r="A19" s="38" t="s">
        <v>179</v>
      </c>
      <c r="B19" s="39"/>
      <c r="C19" s="40">
        <v>2</v>
      </c>
      <c r="D19" s="60"/>
      <c r="E19" s="41">
        <f>C19*D19</f>
        <v>0</v>
      </c>
      <c r="F19" s="40">
        <v>2</v>
      </c>
      <c r="G19" s="60"/>
      <c r="H19" s="41">
        <f>F19*G19</f>
        <v>0</v>
      </c>
      <c r="I19" s="40">
        <v>13</v>
      </c>
      <c r="J19" s="60"/>
      <c r="K19" s="41">
        <f>I19*J19</f>
        <v>0</v>
      </c>
    </row>
    <row r="20" spans="1:12" ht="13.5" thickBot="1" x14ac:dyDescent="0.25">
      <c r="A20" s="6" t="s">
        <v>184</v>
      </c>
      <c r="B20" s="6" t="s">
        <v>27</v>
      </c>
      <c r="C20" s="16">
        <v>1</v>
      </c>
      <c r="D20" s="59"/>
      <c r="E20" s="21">
        <f>C20*D20</f>
        <v>0</v>
      </c>
      <c r="F20" s="16">
        <v>1</v>
      </c>
      <c r="G20" s="59"/>
      <c r="H20" s="21">
        <f>F20*G20</f>
        <v>0</v>
      </c>
      <c r="I20" s="16">
        <v>25</v>
      </c>
      <c r="J20" s="59"/>
      <c r="K20" s="21">
        <f>I20*J20</f>
        <v>0</v>
      </c>
    </row>
    <row r="21" spans="1:12" ht="13.5" thickBot="1" x14ac:dyDescent="0.25">
      <c r="E21" s="36">
        <f>SUM(E19:E20)</f>
        <v>0</v>
      </c>
      <c r="F21" s="37"/>
      <c r="G21" s="37"/>
      <c r="H21" s="36">
        <f>SUM(H19:H20)</f>
        <v>0</v>
      </c>
      <c r="I21" s="37"/>
      <c r="J21" s="37"/>
      <c r="K21" s="36">
        <f>SUM(K19:K20)</f>
        <v>0</v>
      </c>
      <c r="L21" s="10">
        <f>E21+H21+K21</f>
        <v>0</v>
      </c>
    </row>
    <row r="22" spans="1:12" ht="13.5" thickBot="1" x14ac:dyDescent="0.25">
      <c r="L22" s="42">
        <f>SUM(L2:L21)</f>
        <v>0</v>
      </c>
    </row>
  </sheetData>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772C1-8D0A-4DE8-A0BE-342D0FD430A0}">
  <dimension ref="A1:N31"/>
  <sheetViews>
    <sheetView workbookViewId="0">
      <selection activeCell="H16" sqref="H16"/>
    </sheetView>
  </sheetViews>
  <sheetFormatPr baseColWidth="10" defaultRowHeight="15" x14ac:dyDescent="0.25"/>
  <cols>
    <col min="1" max="1" width="78.28515625" customWidth="1"/>
    <col min="2" max="2" width="6.28515625" bestFit="1" customWidth="1"/>
    <col min="3" max="3" width="8.28515625" bestFit="1" customWidth="1"/>
    <col min="4" max="4" width="23.7109375" customWidth="1"/>
  </cols>
  <sheetData>
    <row r="1" spans="1:6" ht="15.75" x14ac:dyDescent="0.25">
      <c r="A1" s="23" t="s">
        <v>196</v>
      </c>
    </row>
    <row r="3" spans="1:6" ht="30" x14ac:dyDescent="0.25">
      <c r="A3" s="58" t="s">
        <v>189</v>
      </c>
      <c r="B3" s="26" t="s">
        <v>0</v>
      </c>
      <c r="C3" s="26" t="s">
        <v>229</v>
      </c>
      <c r="D3" s="57" t="s">
        <v>190</v>
      </c>
      <c r="E3" s="49"/>
      <c r="F3" s="49"/>
    </row>
    <row r="4" spans="1:6" ht="15.75" x14ac:dyDescent="0.25">
      <c r="A4" s="24" t="s">
        <v>210</v>
      </c>
      <c r="B4" s="19">
        <v>1</v>
      </c>
      <c r="C4" s="19" t="s">
        <v>230</v>
      </c>
      <c r="D4" s="27"/>
    </row>
    <row r="5" spans="1:6" ht="15.75" x14ac:dyDescent="0.25">
      <c r="A5" s="24" t="s">
        <v>276</v>
      </c>
      <c r="B5" s="19">
        <v>1</v>
      </c>
      <c r="C5" s="19" t="s">
        <v>230</v>
      </c>
      <c r="D5" s="27"/>
    </row>
    <row r="6" spans="1:6" ht="15.75" x14ac:dyDescent="0.25">
      <c r="A6" s="24" t="s">
        <v>277</v>
      </c>
      <c r="B6" s="19">
        <v>1</v>
      </c>
      <c r="C6" s="19" t="s">
        <v>230</v>
      </c>
      <c r="D6" s="27"/>
    </row>
    <row r="7" spans="1:6" ht="15.75" x14ac:dyDescent="0.25">
      <c r="A7" s="24" t="s">
        <v>220</v>
      </c>
      <c r="B7" s="19">
        <v>1</v>
      </c>
      <c r="C7" s="19" t="s">
        <v>230</v>
      </c>
      <c r="D7" s="27"/>
    </row>
    <row r="8" spans="1:6" ht="15.75" x14ac:dyDescent="0.25">
      <c r="A8" s="24" t="s">
        <v>221</v>
      </c>
      <c r="B8" s="19">
        <v>1</v>
      </c>
      <c r="C8" s="19" t="s">
        <v>230</v>
      </c>
      <c r="D8" s="27"/>
    </row>
    <row r="9" spans="1:6" ht="15.75" x14ac:dyDescent="0.25">
      <c r="A9" s="24" t="s">
        <v>228</v>
      </c>
      <c r="B9" s="19">
        <v>1</v>
      </c>
      <c r="C9" s="19" t="s">
        <v>230</v>
      </c>
      <c r="D9" s="27"/>
    </row>
    <row r="10" spans="1:6" ht="15.75" x14ac:dyDescent="0.25">
      <c r="A10" s="24" t="s">
        <v>191</v>
      </c>
      <c r="B10" s="19">
        <v>1</v>
      </c>
      <c r="C10" s="19" t="s">
        <v>234</v>
      </c>
      <c r="D10" s="27"/>
    </row>
    <row r="11" spans="1:6" ht="15.75" x14ac:dyDescent="0.25">
      <c r="A11" s="25" t="s">
        <v>192</v>
      </c>
      <c r="B11" s="19">
        <v>1</v>
      </c>
      <c r="C11" s="19" t="s">
        <v>231</v>
      </c>
      <c r="D11" s="27"/>
    </row>
    <row r="12" spans="1:6" ht="15.75" x14ac:dyDescent="0.25">
      <c r="A12" s="24" t="s">
        <v>193</v>
      </c>
      <c r="B12" s="19">
        <v>1</v>
      </c>
      <c r="C12" s="19" t="s">
        <v>230</v>
      </c>
      <c r="D12" s="27"/>
    </row>
    <row r="13" spans="1:6" ht="16.5" thickBot="1" x14ac:dyDescent="0.3">
      <c r="A13" s="24" t="s">
        <v>194</v>
      </c>
      <c r="B13" s="19">
        <v>1</v>
      </c>
      <c r="C13" s="19" t="s">
        <v>230</v>
      </c>
      <c r="D13" s="27"/>
    </row>
    <row r="14" spans="1:6" ht="15.75" thickBot="1" x14ac:dyDescent="0.3">
      <c r="D14" s="43">
        <f>SUM(D4:D13)</f>
        <v>0</v>
      </c>
    </row>
    <row r="15" spans="1:6" x14ac:dyDescent="0.25">
      <c r="A15" s="54" t="s">
        <v>235</v>
      </c>
      <c r="D15" s="56"/>
    </row>
    <row r="16" spans="1:6" x14ac:dyDescent="0.25">
      <c r="A16" s="54" t="s">
        <v>232</v>
      </c>
    </row>
    <row r="17" spans="1:14" ht="15.75" x14ac:dyDescent="0.25">
      <c r="A17" s="55" t="s">
        <v>195</v>
      </c>
    </row>
    <row r="18" spans="1:14" ht="15.75" x14ac:dyDescent="0.25">
      <c r="A18" s="55" t="s">
        <v>233</v>
      </c>
    </row>
    <row r="22" spans="1:14" x14ac:dyDescent="0.25">
      <c r="N22" t="s">
        <v>236</v>
      </c>
    </row>
    <row r="31" spans="1:14" x14ac:dyDescent="0.25">
      <c r="A31" t="s">
        <v>236</v>
      </c>
    </row>
  </sheetData>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C632A-7789-44D1-9693-5FBFED2B38A9}">
  <dimension ref="A3:B7"/>
  <sheetViews>
    <sheetView tabSelected="1" workbookViewId="0">
      <selection activeCell="H32" sqref="H32"/>
    </sheetView>
  </sheetViews>
  <sheetFormatPr baseColWidth="10" defaultRowHeight="15" x14ac:dyDescent="0.25"/>
  <cols>
    <col min="1" max="1" width="34.42578125" bestFit="1" customWidth="1"/>
  </cols>
  <sheetData>
    <row r="3" spans="1:2" ht="60" x14ac:dyDescent="0.25">
      <c r="A3" s="26"/>
      <c r="B3" s="47" t="s">
        <v>227</v>
      </c>
    </row>
    <row r="4" spans="1:2" x14ac:dyDescent="0.25">
      <c r="A4" s="19" t="s">
        <v>197</v>
      </c>
      <c r="B4" s="19">
        <f>'Skoler-virksomheter'!R243</f>
        <v>0</v>
      </c>
    </row>
    <row r="5" spans="1:2" x14ac:dyDescent="0.25">
      <c r="A5" s="19" t="s">
        <v>198</v>
      </c>
      <c r="B5" s="19">
        <f>Tannklinikker!L22</f>
        <v>0</v>
      </c>
    </row>
    <row r="6" spans="1:2" ht="15.75" thickBot="1" x14ac:dyDescent="0.3">
      <c r="A6" s="19" t="s">
        <v>226</v>
      </c>
      <c r="B6" s="28">
        <f>'Prisark andre enheter'!D14</f>
        <v>0</v>
      </c>
    </row>
    <row r="7" spans="1:2" ht="15.75" thickBot="1" x14ac:dyDescent="0.3">
      <c r="B7" s="4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Forklaringer til prisarket</vt:lpstr>
      <vt:lpstr>Skoler-virksomheter</vt:lpstr>
      <vt:lpstr>Tannklinikker</vt:lpstr>
      <vt:lpstr>Prisark andre enheter</vt:lpstr>
      <vt:lpstr>Summering prisark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Bjørn-Vidar Mellemsether</dc:creator>
  <cp:lastModifiedBy>Bjørn-Vidar Mellemsether</cp:lastModifiedBy>
  <cp:lastPrinted>2018-12-17T09:11:56Z</cp:lastPrinted>
  <dcterms:created xsi:type="dcterms:W3CDTF">2018-11-22T08:15:37Z</dcterms:created>
  <dcterms:modified xsi:type="dcterms:W3CDTF">2019-01-15T12:19:19Z</dcterms:modified>
</cp:coreProperties>
</file>